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2022\Исполнение бюджета за 2021 год\СД\"/>
    </mc:Choice>
  </mc:AlternateContent>
  <bookViews>
    <workbookView xWindow="0" yWindow="0" windowWidth="15360" windowHeight="7860"/>
  </bookViews>
  <sheets>
    <sheet name="Прил 1" sheetId="7" r:id="rId1"/>
    <sheet name="Прил 2" sheetId="3" r:id="rId2"/>
    <sheet name="Прил 3" sheetId="1" r:id="rId3"/>
    <sheet name="Прил 4" sheetId="2" r:id="rId4"/>
  </sheets>
  <externalReferences>
    <externalReference r:id="rId5"/>
    <externalReference r:id="rId6"/>
  </externalReferences>
  <definedNames>
    <definedName name="_col1" localSheetId="1">#REF!</definedName>
    <definedName name="_col1">#REF!</definedName>
    <definedName name="_col10" localSheetId="1">#REF!</definedName>
    <definedName name="_col10">#REF!</definedName>
    <definedName name="_col11" localSheetId="1">#REF!</definedName>
    <definedName name="_col11">#REF!</definedName>
    <definedName name="_col12" localSheetId="1">#REF!</definedName>
    <definedName name="_col12">#REF!</definedName>
    <definedName name="_col13" localSheetId="1">#REF!</definedName>
    <definedName name="_col13">#REF!</definedName>
    <definedName name="_col14" localSheetId="1">#REF!</definedName>
    <definedName name="_col14">#REF!</definedName>
    <definedName name="_col15" localSheetId="1">#REF!</definedName>
    <definedName name="_col15">#REF!</definedName>
    <definedName name="_col16" localSheetId="1">#REF!</definedName>
    <definedName name="_col16">#REF!</definedName>
    <definedName name="_col17" localSheetId="1">#REF!</definedName>
    <definedName name="_col17">#REF!</definedName>
    <definedName name="_col18" localSheetId="1">#REF!</definedName>
    <definedName name="_col18">#REF!</definedName>
    <definedName name="_col19" localSheetId="1">#REF!</definedName>
    <definedName name="_col19">#REF!</definedName>
    <definedName name="_col2" localSheetId="1">#REF!</definedName>
    <definedName name="_col2">#REF!</definedName>
    <definedName name="_col20" localSheetId="1">#REF!</definedName>
    <definedName name="_col20">#REF!</definedName>
    <definedName name="_col21" localSheetId="1">#REF!</definedName>
    <definedName name="_col21">#REF!</definedName>
    <definedName name="_col22" localSheetId="1">#REF!</definedName>
    <definedName name="_col22">#REF!</definedName>
    <definedName name="_col23" localSheetId="1">#REF!</definedName>
    <definedName name="_col23">#REF!</definedName>
    <definedName name="_col24" localSheetId="1">#REF!</definedName>
    <definedName name="_col24">#REF!</definedName>
    <definedName name="_col25" localSheetId="1">#REF!</definedName>
    <definedName name="_col25">#REF!</definedName>
    <definedName name="_col3" localSheetId="1">#REF!</definedName>
    <definedName name="_col3">#REF!</definedName>
    <definedName name="_col4" localSheetId="1">#REF!</definedName>
    <definedName name="_col4">#REF!</definedName>
    <definedName name="_col5" localSheetId="1">#REF!</definedName>
    <definedName name="_col5">#REF!</definedName>
    <definedName name="_col6" localSheetId="1">#REF!</definedName>
    <definedName name="_col6">#REF!</definedName>
    <definedName name="_col7" localSheetId="1">#REF!</definedName>
    <definedName name="_col7">#REF!</definedName>
    <definedName name="_col8" localSheetId="1">#REF!</definedName>
    <definedName name="_col8">#REF!</definedName>
    <definedName name="_col9" localSheetId="1">#REF!</definedName>
    <definedName name="_col9">#REF!</definedName>
    <definedName name="_End1" localSheetId="1">#REF!</definedName>
    <definedName name="_End1">#REF!</definedName>
    <definedName name="_End10" localSheetId="1">#REF!</definedName>
    <definedName name="_End10">#REF!</definedName>
    <definedName name="_End2" localSheetId="1">#REF!</definedName>
    <definedName name="_End2">#REF!</definedName>
    <definedName name="_End3" localSheetId="1">#REF!</definedName>
    <definedName name="_End3">#REF!</definedName>
    <definedName name="_End4" localSheetId="1">#REF!</definedName>
    <definedName name="_End4">#REF!</definedName>
    <definedName name="_End5" localSheetId="1">#REF!</definedName>
    <definedName name="_End5">#REF!</definedName>
    <definedName name="_End6" localSheetId="1">#REF!</definedName>
    <definedName name="_End6">#REF!</definedName>
    <definedName name="_End7" localSheetId="1">#REF!</definedName>
    <definedName name="_End7">#REF!</definedName>
    <definedName name="_End8" localSheetId="1">#REF!</definedName>
    <definedName name="_End8">#REF!</definedName>
    <definedName name="_End9" localSheetId="1">#REF!</definedName>
    <definedName name="_End9">#REF!</definedName>
    <definedName name="_xlnm._FilterDatabase" localSheetId="1" hidden="1">'Прил 2'!#REF!</definedName>
    <definedName name="_xlnm._FilterDatabase" localSheetId="2" hidden="1">'Прил 3'!$A$7:$H$33</definedName>
    <definedName name="aa">#REF!</definedName>
    <definedName name="adsddfsdf">'[1]14 раздел'!#REF!</definedName>
    <definedName name="asd">'[1]14 раздел'!#REF!</definedName>
    <definedName name="asdasd">#REF!</definedName>
    <definedName name="asdasd1">#REF!</definedName>
    <definedName name="assss">#REF!</definedName>
    <definedName name="BUDG_NAME" localSheetId="1">#REF!</definedName>
    <definedName name="BUDG_NAME" localSheetId="3">#REF!</definedName>
    <definedName name="BUDG_NAME">#REF!</definedName>
    <definedName name="CHIEF" localSheetId="1">#REF!</definedName>
    <definedName name="CHIEF" localSheetId="3">#REF!</definedName>
    <definedName name="CHIEF">#REF!</definedName>
    <definedName name="chief_div">#REF!</definedName>
    <definedName name="chief_fin">#REF!</definedName>
    <definedName name="chief_OUR" localSheetId="1">#REF!</definedName>
    <definedName name="chief_OUR" localSheetId="3">#REF!</definedName>
    <definedName name="chief_OUR">#REF!</definedName>
    <definedName name="CHIEF_POST" localSheetId="1">#REF!</definedName>
    <definedName name="CHIEF_POST">#REF!</definedName>
    <definedName name="CHIEF_POST_OUR" localSheetId="1">#REF!</definedName>
    <definedName name="CHIEF_POST_OUR">#REF!</definedName>
    <definedName name="CHIEF_SOC_FIO" localSheetId="1">#REF!</definedName>
    <definedName name="CHIEF_SOC_FIO">#REF!</definedName>
    <definedName name="CHIEF_SOC_POST" localSheetId="1">#REF!</definedName>
    <definedName name="CHIEF_SOC_POST">#REF!</definedName>
    <definedName name="code" localSheetId="1">#REF!</definedName>
    <definedName name="code">#REF!</definedName>
    <definedName name="CurentGroup" localSheetId="1">#REF!</definedName>
    <definedName name="CurentGroup">#REF!</definedName>
    <definedName name="CURR_USER" localSheetId="1">#REF!</definedName>
    <definedName name="CURR_USER">#REF!</definedName>
    <definedName name="CurRow" localSheetId="1">#REF!</definedName>
    <definedName name="CurRow">#REF!</definedName>
    <definedName name="cyear1">#REF!</definedName>
    <definedName name="Data" localSheetId="1">#REF!</definedName>
    <definedName name="Data">#REF!</definedName>
    <definedName name="DataFields" localSheetId="1">#REF!</definedName>
    <definedName name="DataFields">#REF!</definedName>
    <definedName name="date_BEG" localSheetId="1">#REF!</definedName>
    <definedName name="date_BEG">#REF!</definedName>
    <definedName name="date_END" localSheetId="1">#REF!</definedName>
    <definedName name="date_END">#REF!</definedName>
    <definedName name="del" localSheetId="1">#REF!</definedName>
    <definedName name="del">#REF!</definedName>
    <definedName name="DEP_FULL_NAME" localSheetId="1">#REF!</definedName>
    <definedName name="DEP_FULL_NAME">#REF!</definedName>
    <definedName name="DEP_LINK" localSheetId="1">#REF!</definedName>
    <definedName name="DEP_LINK">#REF!</definedName>
    <definedName name="dep_name1" localSheetId="1">#REF!</definedName>
    <definedName name="dep_name1">#REF!</definedName>
    <definedName name="DOC_DATE" localSheetId="1">#REF!</definedName>
    <definedName name="DOC_DATE">#REF!</definedName>
    <definedName name="doc_num" localSheetId="1">#REF!</definedName>
    <definedName name="doc_num">#REF!</definedName>
    <definedName name="doc_quarter" localSheetId="1">#REF!</definedName>
    <definedName name="doc_quarter">#REF!</definedName>
    <definedName name="EndRow" localSheetId="1">#REF!</definedName>
    <definedName name="EndRow">#REF!</definedName>
    <definedName name="GLBUH" localSheetId="1">#REF!</definedName>
    <definedName name="GLBUH">#REF!</definedName>
    <definedName name="GLBUH_OUR" localSheetId="1">#REF!</definedName>
    <definedName name="GLBUH_OUR">#REF!</definedName>
    <definedName name="GroupOrder" localSheetId="1">#REF!</definedName>
    <definedName name="GroupOrder">#REF!</definedName>
    <definedName name="HEAD" localSheetId="1">#REF!</definedName>
    <definedName name="HEAD">#REF!</definedName>
    <definedName name="longname" localSheetId="1">#REF!</definedName>
    <definedName name="longname">#REF!</definedName>
    <definedName name="LONGNAME_OUR" localSheetId="1">#REF!</definedName>
    <definedName name="LONGNAME_OUR">#REF!</definedName>
    <definedName name="notnullcol">#REF!</definedName>
    <definedName name="OKATO" localSheetId="1">#REF!</definedName>
    <definedName name="OKATO">#REF!</definedName>
    <definedName name="okato1">#REF!</definedName>
    <definedName name="okpo" localSheetId="1">#REF!</definedName>
    <definedName name="okpo">#REF!</definedName>
    <definedName name="OKPO_OUR" localSheetId="1">#REF!</definedName>
    <definedName name="OKPO_OUR">#REF!</definedName>
    <definedName name="OKVED" localSheetId="1">#REF!</definedName>
    <definedName name="OKVED">#REF!</definedName>
    <definedName name="OKVED1" localSheetId="1">#REF!</definedName>
    <definedName name="OKVED1">#REF!</definedName>
    <definedName name="orders" localSheetId="1">#REF!</definedName>
    <definedName name="orders">#REF!</definedName>
    <definedName name="ORGNAME" localSheetId="1">#REF!</definedName>
    <definedName name="ORGNAME">#REF!</definedName>
    <definedName name="ORGNAME_OUR" localSheetId="1">#REF!</definedName>
    <definedName name="ORGNAME_OUR">#REF!</definedName>
    <definedName name="PERFORMER_FIO" localSheetId="1">#REF!</definedName>
    <definedName name="PERFORMER_FIO">#REF!</definedName>
    <definedName name="PERFORMER_PHONE" localSheetId="1">#REF!</definedName>
    <definedName name="PERFORMER_PHONE">#REF!</definedName>
    <definedName name="PERFORMER_POST" localSheetId="1">#REF!</definedName>
    <definedName name="PERFORMER_POST">#REF!</definedName>
    <definedName name="PERFORMER_SOC_FIO" localSheetId="1">#REF!</definedName>
    <definedName name="PERFORMER_SOC_FIO">#REF!</definedName>
    <definedName name="PERFORMER_SOC_PHONE" localSheetId="1">#REF!</definedName>
    <definedName name="PERFORMER_SOC_PHONE">#REF!</definedName>
    <definedName name="PERFORMER_SOC_POST" localSheetId="1">#REF!</definedName>
    <definedName name="PERFORMER_SOC_POST">#REF!</definedName>
    <definedName name="PERIOD_WORK" localSheetId="1">#REF!</definedName>
    <definedName name="PERIOD_WORK">#REF!</definedName>
    <definedName name="PPP_CODE" localSheetId="1">#REF!</definedName>
    <definedName name="PPP_CODE">#REF!</definedName>
    <definedName name="PPP_CODE1" localSheetId="1">#REF!</definedName>
    <definedName name="PPP_CODE1">#REF!</definedName>
    <definedName name="PPP_NAME" localSheetId="1">#REF!</definedName>
    <definedName name="PPP_NAME">#REF!</definedName>
    <definedName name="REGION" localSheetId="1">#REF!</definedName>
    <definedName name="REGION">#REF!</definedName>
    <definedName name="REGION_OUR" localSheetId="1">#REF!</definedName>
    <definedName name="REGION_OUR">#REF!</definedName>
    <definedName name="REM_DATE_TYPE">#REF!</definedName>
    <definedName name="REM_SONO" localSheetId="1">#REF!</definedName>
    <definedName name="REM_SONO">#REF!</definedName>
    <definedName name="REM_YEAR">#REF!</definedName>
    <definedName name="replace_zero">#REF!</definedName>
    <definedName name="sdf">#REF!</definedName>
    <definedName name="sono" localSheetId="1">#REF!</definedName>
    <definedName name="sono">#REF!</definedName>
    <definedName name="SONO_OUR" localSheetId="1">#REF!</definedName>
    <definedName name="SONO_OUR">#REF!</definedName>
    <definedName name="Start1" localSheetId="1">#REF!</definedName>
    <definedName name="Start1">#REF!</definedName>
    <definedName name="Start10" localSheetId="1">#REF!</definedName>
    <definedName name="Start10">#REF!</definedName>
    <definedName name="Start2" localSheetId="1">#REF!</definedName>
    <definedName name="Start2">#REF!</definedName>
    <definedName name="Start3" localSheetId="1">#REF!</definedName>
    <definedName name="Start3">#REF!</definedName>
    <definedName name="Start4" localSheetId="1">#REF!</definedName>
    <definedName name="Start4">#REF!</definedName>
    <definedName name="Start5" localSheetId="1">#REF!</definedName>
    <definedName name="Start5">#REF!</definedName>
    <definedName name="Start6" localSheetId="1">#REF!</definedName>
    <definedName name="Start6">#REF!</definedName>
    <definedName name="Start7" localSheetId="1">#REF!</definedName>
    <definedName name="Start7">#REF!</definedName>
    <definedName name="Start8" localSheetId="1">#REF!</definedName>
    <definedName name="Start8">#REF!</definedName>
    <definedName name="Start9" localSheetId="1">#REF!</definedName>
    <definedName name="Start9">#REF!</definedName>
    <definedName name="StartData" localSheetId="1">#REF!</definedName>
    <definedName name="StartData">#REF!</definedName>
    <definedName name="StartRow" localSheetId="1">#REF!</definedName>
    <definedName name="StartRow">#REF!</definedName>
    <definedName name="TOWN" localSheetId="1">#REF!</definedName>
    <definedName name="TOWN">#REF!</definedName>
    <definedName name="USER_POST" localSheetId="1">#REF!</definedName>
    <definedName name="USER_POST">#REF!</definedName>
    <definedName name="ved">#REF!</definedName>
    <definedName name="xdfgxdfg">#REF!</definedName>
    <definedName name="а" localSheetId="1">#REF!</definedName>
    <definedName name="а">#REF!</definedName>
    <definedName name="а1">#REF!</definedName>
    <definedName name="А34">'[2]14 раздел'!#REF!</definedName>
    <definedName name="а452">'[2]14 раздел'!#REF!</definedName>
    <definedName name="А875">'[2]14 раздел'!#REF!</definedName>
    <definedName name="А876">'[1]14 раздел'!#REF!</definedName>
    <definedName name="аа">#REF!</definedName>
    <definedName name="авпва">#REF!</definedName>
    <definedName name="ап">#REF!</definedName>
    <definedName name="аперапр">#REF!</definedName>
    <definedName name="апрапр">#REF!</definedName>
    <definedName name="в">#REF!</definedName>
    <definedName name="вапрп">#REF!</definedName>
    <definedName name="впарапр">#REF!</definedName>
    <definedName name="вы12">#REF!</definedName>
    <definedName name="выаыва">#REF!</definedName>
    <definedName name="дох.1" localSheetId="1">#REF!</definedName>
    <definedName name="дох.1" localSheetId="3">#REF!</definedName>
    <definedName name="дох.1">#REF!</definedName>
    <definedName name="дох.11">#REF!</definedName>
    <definedName name="дох.2" localSheetId="1">#REF!</definedName>
    <definedName name="дох.2" localSheetId="3">#REF!</definedName>
    <definedName name="дох.2">#REF!</definedName>
    <definedName name="дох.3" localSheetId="1">#REF!</definedName>
    <definedName name="дох.3" localSheetId="3">#REF!</definedName>
    <definedName name="дох.3">#REF!</definedName>
    <definedName name="еее">#REF!</definedName>
    <definedName name="енгенг">#REF!</definedName>
    <definedName name="енгшенгш">#REF!</definedName>
    <definedName name="енгшн">#REF!</definedName>
    <definedName name="енгшнг">#REF!</definedName>
    <definedName name="енгшнгш">#REF!</definedName>
    <definedName name="енргег">#REF!</definedName>
    <definedName name="енроен">#REF!</definedName>
    <definedName name="_xlnm.Print_Titles" localSheetId="0">'Прил 1'!$8:$8</definedName>
    <definedName name="_xlnm.Print_Titles" localSheetId="1">'Прил 2'!$6:$6</definedName>
    <definedName name="_xlnm.Print_Titles" localSheetId="2">'Прил 3'!$6:$7</definedName>
    <definedName name="_xlnm.Print_Titles" localSheetId="3">'Прил 4'!$9:$10</definedName>
    <definedName name="итог" localSheetId="1">#REF!</definedName>
    <definedName name="итог">#REF!</definedName>
    <definedName name="итог1" localSheetId="1">#REF!</definedName>
    <definedName name="итог1">#REF!</definedName>
    <definedName name="итог2" localSheetId="1">#REF!</definedName>
    <definedName name="итог2">#REF!</definedName>
    <definedName name="итог3" localSheetId="1">#REF!</definedName>
    <definedName name="итог3">#REF!</definedName>
    <definedName name="итого" localSheetId="1">#REF!</definedName>
    <definedName name="итого">#REF!</definedName>
    <definedName name="ИТОГО06" localSheetId="1">#REF!</definedName>
    <definedName name="ИТОГО06">#REF!</definedName>
    <definedName name="Итого07" localSheetId="1">#REF!</definedName>
    <definedName name="Итого07">#REF!</definedName>
    <definedName name="Итого08" localSheetId="1">#REF!</definedName>
    <definedName name="Итого08">#REF!</definedName>
    <definedName name="Итого2007" localSheetId="1">#REF!</definedName>
    <definedName name="Итого2007">#REF!</definedName>
    <definedName name="мп">#REF!</definedName>
    <definedName name="н">#REF!</definedName>
    <definedName name="наташа">#REF!</definedName>
    <definedName name="нглшгл">#REF!</definedName>
    <definedName name="нглшенглш">#REF!</definedName>
    <definedName name="нгшлнг">#REF!</definedName>
    <definedName name="нгшлнгшг">#REF!</definedName>
    <definedName name="нгшнгш">#REF!</definedName>
    <definedName name="нгшнегш">#REF!</definedName>
    <definedName name="негшнгш">#REF!</definedName>
    <definedName name="ноглнгл">#REF!</definedName>
    <definedName name="нпропро">#REF!</definedName>
    <definedName name="нроп">#REF!</definedName>
    <definedName name="_xlnm.Print_Area" localSheetId="1">'Прил 2'!$A$1:$J$261</definedName>
    <definedName name="_xlnm.Print_Area" localSheetId="2">'Прил 3'!$A$1:$H$33</definedName>
    <definedName name="окно">'[1]14 раздел'!#REF!</definedName>
    <definedName name="олнглгш">#REF!</definedName>
    <definedName name="ОМСУ06" localSheetId="1">#REF!</definedName>
    <definedName name="ОМСУ06" localSheetId="3">#REF!</definedName>
    <definedName name="ОМСУ06">#REF!</definedName>
    <definedName name="ор">#REF!</definedName>
    <definedName name="п">#REF!</definedName>
    <definedName name="пв">#REF!</definedName>
    <definedName name="пнропро">#REF!</definedName>
    <definedName name="пр">#REF!</definedName>
    <definedName name="прил2.1">#REF!</definedName>
    <definedName name="приложение">'[1]14 раздел'!#REF!</definedName>
    <definedName name="пропро">#REF!</definedName>
    <definedName name="р">#REF!</definedName>
    <definedName name="ро">#REF!</definedName>
    <definedName name="роглрол">#REF!</definedName>
    <definedName name="рол">#REF!</definedName>
    <definedName name="роло">#REF!</definedName>
    <definedName name="ролпдо">#REF!</definedName>
    <definedName name="ролпр">#REF!</definedName>
    <definedName name="ролр">#REF!</definedName>
    <definedName name="ролрол">#REF!</definedName>
    <definedName name="ролролд">#REF!</definedName>
    <definedName name="таня">#REF!</definedName>
    <definedName name="ук">#REF!</definedName>
    <definedName name="ука">#REF!</definedName>
    <definedName name="укуц">#REF!</definedName>
    <definedName name="укцу">#REF!</definedName>
    <definedName name="цукацу">#REF!</definedName>
    <definedName name="чяч">#REF!</definedName>
    <definedName name="ш">#REF!</definedName>
    <definedName name="ы2121">#REF!</definedName>
    <definedName name="ыа212">#REF!</definedName>
    <definedName name="ыв">#REF!</definedName>
    <definedName name="ыв21">#REF!</definedName>
    <definedName name="ыва">#REF!</definedName>
    <definedName name="ывав113">#REF!</definedName>
    <definedName name="ывавы">#REF!</definedName>
    <definedName name="ывацуку">#REF!</definedName>
    <definedName name="ываы">#REF!</definedName>
    <definedName name="ываыв">#REF!</definedName>
    <definedName name="ываыва">#REF!</definedName>
    <definedName name="ываываыва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F8" i="1"/>
  <c r="G13" i="1"/>
  <c r="H13" i="1"/>
  <c r="G261" i="3"/>
  <c r="H261" i="3"/>
  <c r="F261" i="3"/>
  <c r="G8" i="3"/>
  <c r="G7" i="3" s="1"/>
  <c r="H8" i="3"/>
  <c r="H7" i="3" s="1"/>
  <c r="G16" i="3"/>
  <c r="H16" i="3"/>
  <c r="G30" i="3"/>
  <c r="H30" i="3"/>
  <c r="G13" i="3"/>
  <c r="H13" i="3"/>
  <c r="F8" i="3"/>
  <c r="I37" i="3"/>
  <c r="J38" i="3"/>
  <c r="I39" i="3"/>
  <c r="J39" i="3"/>
  <c r="G37" i="3"/>
  <c r="H37" i="3"/>
  <c r="J37" i="3" s="1"/>
  <c r="F37" i="3"/>
  <c r="G38" i="3"/>
  <c r="H38" i="3"/>
  <c r="I38" i="3" s="1"/>
  <c r="F38" i="3"/>
  <c r="G136" i="3"/>
  <c r="H136" i="3"/>
  <c r="F136" i="3"/>
  <c r="G137" i="3"/>
  <c r="H137" i="3"/>
  <c r="F137" i="3"/>
  <c r="I101" i="3"/>
  <c r="J101" i="3"/>
  <c r="G100" i="3"/>
  <c r="G99" i="3" s="1"/>
  <c r="G98" i="3" s="1"/>
  <c r="H100" i="3"/>
  <c r="J100" i="3" s="1"/>
  <c r="F100" i="3"/>
  <c r="F99" i="3" s="1"/>
  <c r="F98" i="3" s="1"/>
  <c r="I97" i="3"/>
  <c r="J97" i="3"/>
  <c r="G96" i="3"/>
  <c r="G95" i="3" s="1"/>
  <c r="G94" i="3" s="1"/>
  <c r="H96" i="3"/>
  <c r="I96" i="3" s="1"/>
  <c r="F96" i="3"/>
  <c r="F95" i="3" s="1"/>
  <c r="F94" i="3" s="1"/>
  <c r="I78" i="3"/>
  <c r="J78" i="3"/>
  <c r="G77" i="3"/>
  <c r="G76" i="3" s="1"/>
  <c r="G75" i="3" s="1"/>
  <c r="H77" i="3"/>
  <c r="F77" i="3"/>
  <c r="F76" i="3" s="1"/>
  <c r="J81" i="3"/>
  <c r="I81" i="3"/>
  <c r="G80" i="3"/>
  <c r="H80" i="3"/>
  <c r="F80" i="3"/>
  <c r="H242" i="3"/>
  <c r="G242" i="3"/>
  <c r="F242" i="3"/>
  <c r="J244" i="3"/>
  <c r="I244" i="3"/>
  <c r="H234" i="3"/>
  <c r="G234" i="3"/>
  <c r="F234" i="3"/>
  <c r="J236" i="3"/>
  <c r="I236" i="3"/>
  <c r="F64" i="3"/>
  <c r="G64" i="3"/>
  <c r="J60" i="3"/>
  <c r="I60" i="3"/>
  <c r="G61" i="3"/>
  <c r="H61" i="3"/>
  <c r="F61" i="3"/>
  <c r="H34" i="3"/>
  <c r="G34" i="3"/>
  <c r="G33" i="3" s="1"/>
  <c r="F34" i="3"/>
  <c r="F33" i="3" s="1"/>
  <c r="F32" i="3" s="1"/>
  <c r="J36" i="3"/>
  <c r="I36" i="3"/>
  <c r="J35" i="3"/>
  <c r="I35" i="3"/>
  <c r="F36" i="7"/>
  <c r="E36" i="7"/>
  <c r="D36" i="7"/>
  <c r="G27" i="7"/>
  <c r="H27" i="7"/>
  <c r="H25" i="7"/>
  <c r="G25" i="7"/>
  <c r="G16" i="7"/>
  <c r="H16" i="7"/>
  <c r="E23" i="2"/>
  <c r="E25" i="2"/>
  <c r="I80" i="3" l="1"/>
  <c r="H95" i="3"/>
  <c r="H94" i="3" s="1"/>
  <c r="I94" i="3" s="1"/>
  <c r="J96" i="3"/>
  <c r="I100" i="3"/>
  <c r="I77" i="3"/>
  <c r="H99" i="3"/>
  <c r="J34" i="3"/>
  <c r="H33" i="3"/>
  <c r="H32" i="3" s="1"/>
  <c r="I32" i="3" s="1"/>
  <c r="J77" i="3"/>
  <c r="J80" i="3"/>
  <c r="H76" i="3"/>
  <c r="H75" i="3" s="1"/>
  <c r="J75" i="3" s="1"/>
  <c r="F75" i="3"/>
  <c r="G32" i="3"/>
  <c r="I34" i="3"/>
  <c r="H10" i="7"/>
  <c r="H11" i="7"/>
  <c r="H12" i="7"/>
  <c r="H13" i="7"/>
  <c r="H14" i="7"/>
  <c r="H15" i="7"/>
  <c r="H17" i="7"/>
  <c r="H18" i="7"/>
  <c r="H19" i="7"/>
  <c r="H20" i="7"/>
  <c r="H21" i="7"/>
  <c r="H22" i="7"/>
  <c r="H23" i="7"/>
  <c r="H24" i="7"/>
  <c r="H26" i="7"/>
  <c r="H28" i="7"/>
  <c r="H29" i="7"/>
  <c r="H30" i="7"/>
  <c r="H31" i="7"/>
  <c r="H32" i="7"/>
  <c r="H34" i="7"/>
  <c r="H9" i="7"/>
  <c r="G10" i="7"/>
  <c r="G11" i="7"/>
  <c r="G12" i="7"/>
  <c r="G13" i="7"/>
  <c r="G14" i="7"/>
  <c r="G15" i="7"/>
  <c r="G17" i="7"/>
  <c r="G18" i="7"/>
  <c r="G19" i="7"/>
  <c r="G20" i="7"/>
  <c r="G21" i="7"/>
  <c r="G22" i="7"/>
  <c r="G23" i="7"/>
  <c r="G24" i="7"/>
  <c r="G26" i="7"/>
  <c r="G28" i="7"/>
  <c r="G29" i="7"/>
  <c r="G30" i="7"/>
  <c r="G31" i="7"/>
  <c r="G32" i="7"/>
  <c r="G34" i="7"/>
  <c r="G9" i="7"/>
  <c r="I95" i="3" l="1"/>
  <c r="I75" i="3"/>
  <c r="J94" i="3"/>
  <c r="J95" i="3"/>
  <c r="J76" i="3"/>
  <c r="H98" i="3"/>
  <c r="I99" i="3"/>
  <c r="J99" i="3"/>
  <c r="I76" i="3"/>
  <c r="J33" i="3"/>
  <c r="I33" i="3"/>
  <c r="J32" i="3"/>
  <c r="H36" i="7"/>
  <c r="G36" i="7"/>
  <c r="D29" i="2"/>
  <c r="C29" i="2"/>
  <c r="D27" i="2"/>
  <c r="D26" i="2" s="1"/>
  <c r="C27" i="2"/>
  <c r="C26" i="2"/>
  <c r="D24" i="2"/>
  <c r="C24" i="2"/>
  <c r="D22" i="2"/>
  <c r="E22" i="2" s="1"/>
  <c r="C22" i="2"/>
  <c r="D21" i="2"/>
  <c r="C21" i="2"/>
  <c r="D19" i="2"/>
  <c r="D16" i="2" s="1"/>
  <c r="C19" i="2"/>
  <c r="C16" i="2" s="1"/>
  <c r="D17" i="2"/>
  <c r="C17" i="2"/>
  <c r="D14" i="2"/>
  <c r="C14" i="2"/>
  <c r="D12" i="2"/>
  <c r="D11" i="2" s="1"/>
  <c r="C12" i="2"/>
  <c r="C11" i="2" s="1"/>
  <c r="C31" i="2" s="1"/>
  <c r="J14" i="3"/>
  <c r="J15" i="3"/>
  <c r="J21" i="3"/>
  <c r="J22" i="3"/>
  <c r="J23" i="3"/>
  <c r="J26" i="3"/>
  <c r="J29" i="3"/>
  <c r="J31" i="3"/>
  <c r="J45" i="3"/>
  <c r="J50" i="3"/>
  <c r="J52" i="3"/>
  <c r="J55" i="3"/>
  <c r="J59" i="3"/>
  <c r="J62" i="3"/>
  <c r="J61" i="3" s="1"/>
  <c r="J65" i="3"/>
  <c r="J67" i="3"/>
  <c r="J74" i="3"/>
  <c r="J83" i="3"/>
  <c r="J93" i="3"/>
  <c r="J105" i="3"/>
  <c r="J111" i="3"/>
  <c r="J114" i="3"/>
  <c r="J121" i="3"/>
  <c r="J127" i="3"/>
  <c r="J131" i="3"/>
  <c r="J135" i="3"/>
  <c r="J141" i="3"/>
  <c r="J145" i="3"/>
  <c r="J149" i="3"/>
  <c r="J153" i="3"/>
  <c r="J157" i="3"/>
  <c r="J161" i="3"/>
  <c r="J168" i="3"/>
  <c r="J172" i="3"/>
  <c r="J177" i="3"/>
  <c r="J190" i="3"/>
  <c r="J194" i="3"/>
  <c r="J199" i="3"/>
  <c r="J202" i="3"/>
  <c r="J209" i="3"/>
  <c r="J217" i="3"/>
  <c r="J218" i="3"/>
  <c r="J222" i="3"/>
  <c r="J223" i="3"/>
  <c r="J227" i="3"/>
  <c r="J228" i="3"/>
  <c r="J235" i="3"/>
  <c r="J237" i="3"/>
  <c r="J240" i="3"/>
  <c r="J243" i="3"/>
  <c r="J248" i="3"/>
  <c r="J255" i="3"/>
  <c r="J256" i="3"/>
  <c r="J257" i="3"/>
  <c r="J260" i="3"/>
  <c r="I14" i="3"/>
  <c r="I15" i="3"/>
  <c r="I21" i="3"/>
  <c r="I22" i="3"/>
  <c r="I23" i="3"/>
  <c r="I26" i="3"/>
  <c r="I29" i="3"/>
  <c r="I31" i="3"/>
  <c r="I45" i="3"/>
  <c r="I50" i="3"/>
  <c r="I52" i="3"/>
  <c r="I55" i="3"/>
  <c r="I59" i="3"/>
  <c r="I62" i="3"/>
  <c r="I61" i="3" s="1"/>
  <c r="I65" i="3"/>
  <c r="I67" i="3"/>
  <c r="I74" i="3"/>
  <c r="I83" i="3"/>
  <c r="I93" i="3"/>
  <c r="I105" i="3"/>
  <c r="I111" i="3"/>
  <c r="I114" i="3"/>
  <c r="I121" i="3"/>
  <c r="I127" i="3"/>
  <c r="I131" i="3"/>
  <c r="I135" i="3"/>
  <c r="I141" i="3"/>
  <c r="I145" i="3"/>
  <c r="I149" i="3"/>
  <c r="I153" i="3"/>
  <c r="I157" i="3"/>
  <c r="I161" i="3"/>
  <c r="I168" i="3"/>
  <c r="I172" i="3"/>
  <c r="I177" i="3"/>
  <c r="I190" i="3"/>
  <c r="I194" i="3"/>
  <c r="I199" i="3"/>
  <c r="I202" i="3"/>
  <c r="I209" i="3"/>
  <c r="I217" i="3"/>
  <c r="I218" i="3"/>
  <c r="I222" i="3"/>
  <c r="I223" i="3"/>
  <c r="I227" i="3"/>
  <c r="I228" i="3"/>
  <c r="I235" i="3"/>
  <c r="I237" i="3"/>
  <c r="I240" i="3"/>
  <c r="I243" i="3"/>
  <c r="I248" i="3"/>
  <c r="I255" i="3"/>
  <c r="I256" i="3"/>
  <c r="I257" i="3"/>
  <c r="I260" i="3"/>
  <c r="H259" i="3"/>
  <c r="H258" i="3" s="1"/>
  <c r="H254" i="3"/>
  <c r="H245" i="3"/>
  <c r="H247" i="3"/>
  <c r="H246" i="3" s="1"/>
  <c r="H241" i="3"/>
  <c r="H239" i="3"/>
  <c r="H238" i="3" s="1"/>
  <c r="H226" i="3"/>
  <c r="H221" i="3"/>
  <c r="H220" i="3" s="1"/>
  <c r="H219" i="3" s="1"/>
  <c r="H216" i="3"/>
  <c r="H215" i="3" s="1"/>
  <c r="H214" i="3" s="1"/>
  <c r="H205" i="3"/>
  <c r="H207" i="3"/>
  <c r="H208" i="3"/>
  <c r="H201" i="3"/>
  <c r="H200" i="3" s="1"/>
  <c r="H198" i="3"/>
  <c r="H197" i="3" s="1"/>
  <c r="H193" i="3"/>
  <c r="H192" i="3" s="1"/>
  <c r="H186" i="3"/>
  <c r="H188" i="3"/>
  <c r="H189" i="3"/>
  <c r="H182" i="3"/>
  <c r="H176" i="3"/>
  <c r="H175" i="3" s="1"/>
  <c r="H171" i="3"/>
  <c r="H166" i="3"/>
  <c r="H167" i="3"/>
  <c r="H159" i="3"/>
  <c r="H158" i="3" s="1"/>
  <c r="H160" i="3"/>
  <c r="H156" i="3"/>
  <c r="H155" i="3" s="1"/>
  <c r="H152" i="3"/>
  <c r="H148" i="3"/>
  <c r="H144" i="3"/>
  <c r="H143" i="3" s="1"/>
  <c r="H140" i="3"/>
  <c r="H130" i="3"/>
  <c r="H134" i="3"/>
  <c r="H133" i="3" s="1"/>
  <c r="H132" i="3" s="1"/>
  <c r="H125" i="3"/>
  <c r="H124" i="3" s="1"/>
  <c r="H126" i="3"/>
  <c r="H119" i="3"/>
  <c r="H118" i="3" s="1"/>
  <c r="H120" i="3"/>
  <c r="H113" i="3"/>
  <c r="H112" i="3" s="1"/>
  <c r="H110" i="3"/>
  <c r="H109" i="3" s="1"/>
  <c r="H104" i="3"/>
  <c r="H103" i="3" s="1"/>
  <c r="H92" i="3"/>
  <c r="H91" i="3" s="1"/>
  <c r="H85" i="3"/>
  <c r="H84" i="3" s="1"/>
  <c r="H82" i="3"/>
  <c r="H73" i="3"/>
  <c r="H72" i="3" s="1"/>
  <c r="H66" i="3"/>
  <c r="H63" i="3" s="1"/>
  <c r="H58" i="3"/>
  <c r="H57" i="3" s="1"/>
  <c r="H54" i="3"/>
  <c r="H53" i="3" s="1"/>
  <c r="H51" i="3"/>
  <c r="H49" i="3"/>
  <c r="H48" i="3" s="1"/>
  <c r="H44" i="3"/>
  <c r="H28" i="3"/>
  <c r="H27" i="3" s="1"/>
  <c r="H25" i="3"/>
  <c r="H24" i="3" s="1"/>
  <c r="G259" i="3"/>
  <c r="G258" i="3" s="1"/>
  <c r="G254" i="3"/>
  <c r="G247" i="3"/>
  <c r="G246" i="3" s="1"/>
  <c r="G245" i="3"/>
  <c r="G241" i="3"/>
  <c r="G239" i="3"/>
  <c r="G238" i="3" s="1"/>
  <c r="G226" i="3"/>
  <c r="G225" i="3" s="1"/>
  <c r="G224" i="3" s="1"/>
  <c r="G221" i="3"/>
  <c r="G220" i="3" s="1"/>
  <c r="G219" i="3" s="1"/>
  <c r="G216" i="3"/>
  <c r="G215" i="3" s="1"/>
  <c r="G214" i="3" s="1"/>
  <c r="G208" i="3"/>
  <c r="G207" i="3"/>
  <c r="G206" i="3" s="1"/>
  <c r="G205" i="3"/>
  <c r="G204" i="3" s="1"/>
  <c r="G203" i="3" s="1"/>
  <c r="G201" i="3"/>
  <c r="G200" i="3" s="1"/>
  <c r="G198" i="3"/>
  <c r="G197" i="3" s="1"/>
  <c r="G193" i="3"/>
  <c r="G192" i="3" s="1"/>
  <c r="G191" i="3" s="1"/>
  <c r="G189" i="3"/>
  <c r="G188" i="3"/>
  <c r="G187" i="3" s="1"/>
  <c r="G186" i="3"/>
  <c r="G185" i="3" s="1"/>
  <c r="G182" i="3"/>
  <c r="G181" i="3" s="1"/>
  <c r="G180" i="3" s="1"/>
  <c r="G179" i="3" s="1"/>
  <c r="G178" i="3" s="1"/>
  <c r="G176" i="3"/>
  <c r="G175" i="3" s="1"/>
  <c r="G174" i="3" s="1"/>
  <c r="G171" i="3"/>
  <c r="G170" i="3" s="1"/>
  <c r="G169" i="3" s="1"/>
  <c r="G167" i="3"/>
  <c r="G166" i="3"/>
  <c r="G165" i="3" s="1"/>
  <c r="G160" i="3"/>
  <c r="G159" i="3"/>
  <c r="G158" i="3" s="1"/>
  <c r="G156" i="3"/>
  <c r="G155" i="3" s="1"/>
  <c r="G154" i="3" s="1"/>
  <c r="G152" i="3"/>
  <c r="G151" i="3" s="1"/>
  <c r="G150" i="3" s="1"/>
  <c r="G148" i="3"/>
  <c r="G147" i="3" s="1"/>
  <c r="G146" i="3" s="1"/>
  <c r="G144" i="3"/>
  <c r="G143" i="3" s="1"/>
  <c r="G142" i="3" s="1"/>
  <c r="G140" i="3"/>
  <c r="G139" i="3" s="1"/>
  <c r="G138" i="3" s="1"/>
  <c r="G134" i="3"/>
  <c r="G133" i="3" s="1"/>
  <c r="G132" i="3" s="1"/>
  <c r="G130" i="3"/>
  <c r="G129" i="3" s="1"/>
  <c r="G128" i="3" s="1"/>
  <c r="G126" i="3"/>
  <c r="G125" i="3"/>
  <c r="G124" i="3" s="1"/>
  <c r="G120" i="3"/>
  <c r="G119" i="3"/>
  <c r="G118" i="3" s="1"/>
  <c r="G113" i="3"/>
  <c r="G112" i="3" s="1"/>
  <c r="G110" i="3"/>
  <c r="G109" i="3" s="1"/>
  <c r="G104" i="3"/>
  <c r="G103" i="3" s="1"/>
  <c r="G102" i="3" s="1"/>
  <c r="G92" i="3"/>
  <c r="G91" i="3" s="1"/>
  <c r="G90" i="3" s="1"/>
  <c r="G85" i="3"/>
  <c r="G84" i="3" s="1"/>
  <c r="G82" i="3"/>
  <c r="G73" i="3"/>
  <c r="G72" i="3" s="1"/>
  <c r="G66" i="3"/>
  <c r="G63" i="3" s="1"/>
  <c r="G58" i="3"/>
  <c r="G57" i="3" s="1"/>
  <c r="G54" i="3"/>
  <c r="G53" i="3" s="1"/>
  <c r="G51" i="3"/>
  <c r="G49" i="3"/>
  <c r="G48" i="3" s="1"/>
  <c r="G44" i="3"/>
  <c r="G43" i="3" s="1"/>
  <c r="G42" i="3" s="1"/>
  <c r="G41" i="3" s="1"/>
  <c r="G28" i="3"/>
  <c r="G27" i="3" s="1"/>
  <c r="G25" i="3"/>
  <c r="G24" i="3" s="1"/>
  <c r="G20" i="3"/>
  <c r="G19" i="3" s="1"/>
  <c r="G12" i="3"/>
  <c r="G11" i="3" s="1"/>
  <c r="G10" i="3" s="1"/>
  <c r="G9" i="3" s="1"/>
  <c r="H20" i="3"/>
  <c r="H19" i="3" s="1"/>
  <c r="H12" i="3"/>
  <c r="H11" i="3" s="1"/>
  <c r="H10" i="3" s="1"/>
  <c r="H9" i="3" s="1"/>
  <c r="F221" i="3"/>
  <c r="E24" i="2" l="1"/>
  <c r="H79" i="3"/>
  <c r="H56" i="3"/>
  <c r="I98" i="3"/>
  <c r="J98" i="3"/>
  <c r="G196" i="3"/>
  <c r="G195" i="3" s="1"/>
  <c r="J189" i="3"/>
  <c r="J205" i="3"/>
  <c r="J254" i="3"/>
  <c r="G117" i="3"/>
  <c r="G116" i="3" s="1"/>
  <c r="J19" i="3"/>
  <c r="G56" i="3"/>
  <c r="G79" i="3"/>
  <c r="G47" i="3"/>
  <c r="J226" i="3"/>
  <c r="H47" i="3"/>
  <c r="J246" i="3"/>
  <c r="J24" i="3"/>
  <c r="J72" i="3"/>
  <c r="J48" i="3"/>
  <c r="J171" i="3"/>
  <c r="G107" i="3"/>
  <c r="G106" i="3" s="1"/>
  <c r="J66" i="3"/>
  <c r="J63" i="3"/>
  <c r="J241" i="3"/>
  <c r="J112" i="3"/>
  <c r="J140" i="3"/>
  <c r="J216" i="3"/>
  <c r="J167" i="3"/>
  <c r="G173" i="3"/>
  <c r="J51" i="3"/>
  <c r="J120" i="3"/>
  <c r="J148" i="3"/>
  <c r="J166" i="3"/>
  <c r="J221" i="3"/>
  <c r="J159" i="3"/>
  <c r="J92" i="3"/>
  <c r="J214" i="3"/>
  <c r="J82" i="3"/>
  <c r="J118" i="3"/>
  <c r="J197" i="3"/>
  <c r="J258" i="3"/>
  <c r="J220" i="3"/>
  <c r="J126" i="3"/>
  <c r="J152" i="3"/>
  <c r="H170" i="3"/>
  <c r="H169" i="3" s="1"/>
  <c r="J169" i="3" s="1"/>
  <c r="J200" i="3"/>
  <c r="G108" i="3"/>
  <c r="J64" i="3"/>
  <c r="J91" i="3"/>
  <c r="J124" i="3"/>
  <c r="J175" i="3"/>
  <c r="J208" i="3"/>
  <c r="I234" i="3"/>
  <c r="G164" i="3"/>
  <c r="J30" i="3"/>
  <c r="J132" i="3"/>
  <c r="J160" i="3"/>
  <c r="J207" i="3"/>
  <c r="J57" i="3"/>
  <c r="J44" i="3"/>
  <c r="J54" i="3"/>
  <c r="J10" i="3"/>
  <c r="J27" i="3"/>
  <c r="G18" i="3"/>
  <c r="G17" i="3" s="1"/>
  <c r="H191" i="3"/>
  <c r="J192" i="3"/>
  <c r="H142" i="3"/>
  <c r="J143" i="3"/>
  <c r="G233" i="3"/>
  <c r="G232" i="3" s="1"/>
  <c r="G231" i="3" s="1"/>
  <c r="G230" i="3" s="1"/>
  <c r="G229" i="3" s="1"/>
  <c r="H154" i="3"/>
  <c r="J155" i="3"/>
  <c r="D31" i="2"/>
  <c r="E31" i="2" s="1"/>
  <c r="H102" i="3"/>
  <c r="J103" i="3"/>
  <c r="J238" i="3"/>
  <c r="H129" i="3"/>
  <c r="H181" i="3"/>
  <c r="J245" i="3"/>
  <c r="J219" i="3"/>
  <c r="J186" i="3"/>
  <c r="J158" i="3"/>
  <c r="J130" i="3"/>
  <c r="J109" i="3"/>
  <c r="J53" i="3"/>
  <c r="J25" i="3"/>
  <c r="J9" i="3"/>
  <c r="J188" i="3"/>
  <c r="J110" i="3"/>
  <c r="J234" i="3"/>
  <c r="G123" i="3"/>
  <c r="G122" i="3" s="1"/>
  <c r="H139" i="3"/>
  <c r="H151" i="3"/>
  <c r="J259" i="3"/>
  <c r="J242" i="3"/>
  <c r="J201" i="3"/>
  <c r="J193" i="3"/>
  <c r="J176" i="3"/>
  <c r="J156" i="3"/>
  <c r="J144" i="3"/>
  <c r="J73" i="3"/>
  <c r="E21" i="2"/>
  <c r="H165" i="3"/>
  <c r="H206" i="3"/>
  <c r="H225" i="3"/>
  <c r="I221" i="3"/>
  <c r="J119" i="3"/>
  <c r="J58" i="3"/>
  <c r="H187" i="3"/>
  <c r="J187" i="3" s="1"/>
  <c r="G89" i="3"/>
  <c r="G88" i="3" s="1"/>
  <c r="H43" i="3"/>
  <c r="H185" i="3"/>
  <c r="J215" i="3"/>
  <c r="J134" i="3"/>
  <c r="J113" i="3"/>
  <c r="J49" i="3"/>
  <c r="J13" i="3"/>
  <c r="G184" i="3"/>
  <c r="H204" i="3"/>
  <c r="J239" i="3"/>
  <c r="J198" i="3"/>
  <c r="J133" i="3"/>
  <c r="J125" i="3"/>
  <c r="J104" i="3"/>
  <c r="J28" i="3"/>
  <c r="J20" i="3"/>
  <c r="J12" i="3"/>
  <c r="I242" i="3"/>
  <c r="G253" i="3"/>
  <c r="G252" i="3" s="1"/>
  <c r="G251" i="3" s="1"/>
  <c r="G250" i="3" s="1"/>
  <c r="G249" i="3" s="1"/>
  <c r="H147" i="3"/>
  <c r="J247" i="3"/>
  <c r="J11" i="3"/>
  <c r="H253" i="3"/>
  <c r="H233" i="3"/>
  <c r="H196" i="3"/>
  <c r="H174" i="3"/>
  <c r="H173" i="3"/>
  <c r="H117" i="3"/>
  <c r="H107" i="3"/>
  <c r="H106" i="3" s="1"/>
  <c r="H108" i="3"/>
  <c r="H89" i="3"/>
  <c r="H88" i="3" s="1"/>
  <c r="H90" i="3"/>
  <c r="H71" i="3"/>
  <c r="H70" i="3"/>
  <c r="H69" i="3" s="1"/>
  <c r="H46" i="3"/>
  <c r="H18" i="3"/>
  <c r="G46" i="3"/>
  <c r="G71" i="3"/>
  <c r="G70" i="3"/>
  <c r="G213" i="3"/>
  <c r="G212" i="3" s="1"/>
  <c r="G211" i="3" s="1"/>
  <c r="G210" i="3" s="1"/>
  <c r="J170" i="3" l="1"/>
  <c r="G87" i="3"/>
  <c r="G69" i="3"/>
  <c r="G68" i="3" s="1"/>
  <c r="H164" i="3"/>
  <c r="H163" i="3" s="1"/>
  <c r="G40" i="3"/>
  <c r="G163" i="3"/>
  <c r="G162" i="3" s="1"/>
  <c r="G115" i="3" s="1"/>
  <c r="H184" i="3"/>
  <c r="J184" i="3" s="1"/>
  <c r="J71" i="3"/>
  <c r="H224" i="3"/>
  <c r="J225" i="3"/>
  <c r="H146" i="3"/>
  <c r="J147" i="3"/>
  <c r="J79" i="3"/>
  <c r="H17" i="3"/>
  <c r="J18" i="3"/>
  <c r="J89" i="3"/>
  <c r="J47" i="3"/>
  <c r="J108" i="3"/>
  <c r="J206" i="3"/>
  <c r="J90" i="3"/>
  <c r="J46" i="3"/>
  <c r="J107" i="3"/>
  <c r="H195" i="3"/>
  <c r="J196" i="3"/>
  <c r="J185" i="3"/>
  <c r="J165" i="3"/>
  <c r="H128" i="3"/>
  <c r="J129" i="3"/>
  <c r="J173" i="3"/>
  <c r="J56" i="3"/>
  <c r="H42" i="3"/>
  <c r="H41" i="3" s="1"/>
  <c r="J43" i="3"/>
  <c r="J102" i="3"/>
  <c r="J154" i="3"/>
  <c r="J142" i="3"/>
  <c r="H252" i="3"/>
  <c r="J253" i="3"/>
  <c r="H150" i="3"/>
  <c r="J151" i="3"/>
  <c r="H138" i="3"/>
  <c r="J139" i="3"/>
  <c r="H180" i="3"/>
  <c r="J191" i="3"/>
  <c r="J174" i="3"/>
  <c r="H116" i="3"/>
  <c r="J117" i="3"/>
  <c r="J70" i="3"/>
  <c r="H232" i="3"/>
  <c r="J233" i="3"/>
  <c r="H203" i="3"/>
  <c r="J204" i="3"/>
  <c r="J164" i="3" l="1"/>
  <c r="J224" i="3"/>
  <c r="H213" i="3"/>
  <c r="H68" i="3"/>
  <c r="J69" i="3"/>
  <c r="J203" i="3"/>
  <c r="J150" i="3"/>
  <c r="J195" i="3"/>
  <c r="H179" i="3"/>
  <c r="H251" i="3"/>
  <c r="J252" i="3"/>
  <c r="J128" i="3"/>
  <c r="H123" i="3"/>
  <c r="J17" i="3"/>
  <c r="H87" i="3"/>
  <c r="J88" i="3"/>
  <c r="H231" i="3"/>
  <c r="J232" i="3"/>
  <c r="J138" i="3"/>
  <c r="J42" i="3"/>
  <c r="J146" i="3"/>
  <c r="J116" i="3"/>
  <c r="H162" i="3"/>
  <c r="J163" i="3"/>
  <c r="J106" i="3"/>
  <c r="H230" i="3" l="1"/>
  <c r="J231" i="3"/>
  <c r="J16" i="3"/>
  <c r="H122" i="3"/>
  <c r="J123" i="3"/>
  <c r="H178" i="3"/>
  <c r="J41" i="3"/>
  <c r="J137" i="3"/>
  <c r="J87" i="3"/>
  <c r="J162" i="3"/>
  <c r="J68" i="3"/>
  <c r="H212" i="3"/>
  <c r="J213" i="3"/>
  <c r="H250" i="3"/>
  <c r="J251" i="3"/>
  <c r="F259" i="3"/>
  <c r="F247" i="3"/>
  <c r="F239" i="3"/>
  <c r="F208" i="3"/>
  <c r="I208" i="3" s="1"/>
  <c r="F201" i="3"/>
  <c r="F198" i="3"/>
  <c r="F193" i="3"/>
  <c r="F189" i="3"/>
  <c r="I189" i="3" s="1"/>
  <c r="F182" i="3"/>
  <c r="F176" i="3"/>
  <c r="F171" i="3"/>
  <c r="F167" i="3"/>
  <c r="I167" i="3" s="1"/>
  <c r="F160" i="3"/>
  <c r="I160" i="3" s="1"/>
  <c r="F159" i="3"/>
  <c r="F156" i="3"/>
  <c r="F152" i="3"/>
  <c r="F148" i="3"/>
  <c r="F144" i="3"/>
  <c r="F140" i="3"/>
  <c r="F134" i="3"/>
  <c r="F130" i="3"/>
  <c r="F126" i="3"/>
  <c r="I126" i="3" s="1"/>
  <c r="F120" i="3"/>
  <c r="I120" i="3" s="1"/>
  <c r="F113" i="3"/>
  <c r="F110" i="3"/>
  <c r="F104" i="3"/>
  <c r="F92" i="3"/>
  <c r="F85" i="3"/>
  <c r="F82" i="3"/>
  <c r="I82" i="3" s="1"/>
  <c r="F73" i="3"/>
  <c r="F66" i="3"/>
  <c r="F58" i="3"/>
  <c r="F57" i="3" s="1"/>
  <c r="F54" i="3"/>
  <c r="F51" i="3"/>
  <c r="I51" i="3" s="1"/>
  <c r="F49" i="3"/>
  <c r="F44" i="3"/>
  <c r="F30" i="3"/>
  <c r="I30" i="3" s="1"/>
  <c r="F28" i="3"/>
  <c r="F25" i="3"/>
  <c r="F20" i="3"/>
  <c r="F13" i="3"/>
  <c r="H12" i="1"/>
  <c r="G12" i="1"/>
  <c r="D31" i="1"/>
  <c r="D29" i="1"/>
  <c r="D27" i="1"/>
  <c r="D25" i="1"/>
  <c r="D20" i="1"/>
  <c r="D17" i="1"/>
  <c r="D15" i="1"/>
  <c r="D8" i="1"/>
  <c r="E17" i="1"/>
  <c r="E31" i="1"/>
  <c r="E29" i="1"/>
  <c r="E27" i="1"/>
  <c r="E25" i="1"/>
  <c r="E20" i="1"/>
  <c r="E15" i="1"/>
  <c r="E33" i="1" l="1"/>
  <c r="I66" i="3"/>
  <c r="F63" i="3"/>
  <c r="F56" i="3" s="1"/>
  <c r="F12" i="3"/>
  <c r="I13" i="3"/>
  <c r="F151" i="3"/>
  <c r="I152" i="3"/>
  <c r="F181" i="3"/>
  <c r="F258" i="3"/>
  <c r="I258" i="3" s="1"/>
  <c r="I259" i="3"/>
  <c r="J136" i="3"/>
  <c r="F155" i="3"/>
  <c r="I156" i="3"/>
  <c r="J122" i="3"/>
  <c r="F72" i="3"/>
  <c r="I72" i="3" s="1"/>
  <c r="I73" i="3"/>
  <c r="F24" i="3"/>
  <c r="I24" i="3" s="1"/>
  <c r="I25" i="3"/>
  <c r="I57" i="3"/>
  <c r="I58" i="3"/>
  <c r="F84" i="3"/>
  <c r="F129" i="3"/>
  <c r="I130" i="3"/>
  <c r="F158" i="3"/>
  <c r="I158" i="3" s="1"/>
  <c r="I159" i="3"/>
  <c r="F192" i="3"/>
  <c r="I193" i="3"/>
  <c r="F27" i="3"/>
  <c r="I27" i="3" s="1"/>
  <c r="I28" i="3"/>
  <c r="F91" i="3"/>
  <c r="I91" i="3" s="1"/>
  <c r="I92" i="3"/>
  <c r="F133" i="3"/>
  <c r="I134" i="3"/>
  <c r="F197" i="3"/>
  <c r="I197" i="3" s="1"/>
  <c r="I198" i="3"/>
  <c r="H249" i="3"/>
  <c r="J250" i="3"/>
  <c r="H115" i="3"/>
  <c r="F53" i="3"/>
  <c r="I53" i="3" s="1"/>
  <c r="I54" i="3"/>
  <c r="I64" i="3"/>
  <c r="F103" i="3"/>
  <c r="I104" i="3"/>
  <c r="F139" i="3"/>
  <c r="I140" i="3"/>
  <c r="F200" i="3"/>
  <c r="I200" i="3" s="1"/>
  <c r="I201" i="3"/>
  <c r="F48" i="3"/>
  <c r="I48" i="3" s="1"/>
  <c r="I49" i="3"/>
  <c r="F246" i="3"/>
  <c r="I246" i="3" s="1"/>
  <c r="I247" i="3"/>
  <c r="F43" i="3"/>
  <c r="I44" i="3"/>
  <c r="F109" i="3"/>
  <c r="I109" i="3" s="1"/>
  <c r="I110" i="3"/>
  <c r="F143" i="3"/>
  <c r="I144" i="3"/>
  <c r="F175" i="3"/>
  <c r="I175" i="3" s="1"/>
  <c r="I176" i="3"/>
  <c r="F19" i="3"/>
  <c r="I19" i="3" s="1"/>
  <c r="I20" i="3"/>
  <c r="D33" i="1"/>
  <c r="F112" i="3"/>
  <c r="I112" i="3" s="1"/>
  <c r="I113" i="3"/>
  <c r="F147" i="3"/>
  <c r="I148" i="3"/>
  <c r="F170" i="3"/>
  <c r="I171" i="3"/>
  <c r="F238" i="3"/>
  <c r="I238" i="3" s="1"/>
  <c r="I239" i="3"/>
  <c r="H211" i="3"/>
  <c r="J212" i="3"/>
  <c r="H229" i="3"/>
  <c r="H40" i="3" s="1"/>
  <c r="J230" i="3"/>
  <c r="F226" i="3"/>
  <c r="F254" i="3"/>
  <c r="F166" i="3"/>
  <c r="F188" i="3"/>
  <c r="F205" i="3"/>
  <c r="F220" i="3"/>
  <c r="F241" i="3"/>
  <c r="I241" i="3" s="1"/>
  <c r="F119" i="3"/>
  <c r="I119" i="3" s="1"/>
  <c r="F125" i="3"/>
  <c r="F186" i="3"/>
  <c r="F207" i="3"/>
  <c r="F216" i="3"/>
  <c r="F245" i="3"/>
  <c r="H9" i="1"/>
  <c r="H10" i="1"/>
  <c r="H11" i="1"/>
  <c r="H14" i="1"/>
  <c r="H16" i="1"/>
  <c r="H18" i="1"/>
  <c r="H19" i="1"/>
  <c r="H21" i="1"/>
  <c r="H22" i="1"/>
  <c r="H23" i="1"/>
  <c r="H24" i="1"/>
  <c r="H28" i="1"/>
  <c r="H30" i="1"/>
  <c r="H32" i="1"/>
  <c r="G9" i="1"/>
  <c r="G10" i="1"/>
  <c r="G11" i="1"/>
  <c r="G14" i="1"/>
  <c r="G16" i="1"/>
  <c r="G18" i="1"/>
  <c r="G19" i="1"/>
  <c r="G21" i="1"/>
  <c r="G22" i="1"/>
  <c r="G23" i="1"/>
  <c r="G24" i="1"/>
  <c r="G28" i="1"/>
  <c r="G30" i="1"/>
  <c r="G32" i="1"/>
  <c r="I63" i="3" l="1"/>
  <c r="F90" i="3"/>
  <c r="I90" i="3" s="1"/>
  <c r="F108" i="3"/>
  <c r="I108" i="3" s="1"/>
  <c r="F79" i="3"/>
  <c r="I79" i="3" s="1"/>
  <c r="J40" i="3"/>
  <c r="F70" i="3"/>
  <c r="F71" i="3"/>
  <c r="I71" i="3" s="1"/>
  <c r="F173" i="3"/>
  <c r="I173" i="3" s="1"/>
  <c r="F196" i="3"/>
  <c r="F195" i="3" s="1"/>
  <c r="I195" i="3" s="1"/>
  <c r="F107" i="3"/>
  <c r="F106" i="3" s="1"/>
  <c r="I56" i="3"/>
  <c r="F46" i="3"/>
  <c r="I46" i="3" s="1"/>
  <c r="F47" i="3"/>
  <c r="I47" i="3" s="1"/>
  <c r="F132" i="3"/>
  <c r="I132" i="3" s="1"/>
  <c r="I133" i="3"/>
  <c r="F174" i="3"/>
  <c r="I174" i="3" s="1"/>
  <c r="F215" i="3"/>
  <c r="I216" i="3"/>
  <c r="F219" i="3"/>
  <c r="I219" i="3" s="1"/>
  <c r="I220" i="3"/>
  <c r="J115" i="3"/>
  <c r="J8" i="3"/>
  <c r="F180" i="3"/>
  <c r="F204" i="3"/>
  <c r="I205" i="3"/>
  <c r="J229" i="3"/>
  <c r="F89" i="3"/>
  <c r="F88" i="3" s="1"/>
  <c r="F185" i="3"/>
  <c r="I186" i="3"/>
  <c r="F187" i="3"/>
  <c r="I187" i="3" s="1"/>
  <c r="I188" i="3"/>
  <c r="F169" i="3"/>
  <c r="I169" i="3" s="1"/>
  <c r="I170" i="3"/>
  <c r="F154" i="3"/>
  <c r="I154" i="3" s="1"/>
  <c r="I155" i="3"/>
  <c r="F150" i="3"/>
  <c r="I150" i="3" s="1"/>
  <c r="I151" i="3"/>
  <c r="F42" i="3"/>
  <c r="F41" i="3" s="1"/>
  <c r="I43" i="3"/>
  <c r="F138" i="3"/>
  <c r="I139" i="3"/>
  <c r="F128" i="3"/>
  <c r="I128" i="3" s="1"/>
  <c r="I129" i="3"/>
  <c r="F18" i="3"/>
  <c r="I245" i="3"/>
  <c r="F165" i="3"/>
  <c r="I166" i="3"/>
  <c r="F142" i="3"/>
  <c r="I142" i="3" s="1"/>
  <c r="I143" i="3"/>
  <c r="F102" i="3"/>
  <c r="I102" i="3" s="1"/>
  <c r="I103" i="3"/>
  <c r="J249" i="3"/>
  <c r="F124" i="3"/>
  <c r="I125" i="3"/>
  <c r="F253" i="3"/>
  <c r="I254" i="3"/>
  <c r="F146" i="3"/>
  <c r="I146" i="3" s="1"/>
  <c r="I147" i="3"/>
  <c r="F206" i="3"/>
  <c r="I206" i="3" s="1"/>
  <c r="I207" i="3"/>
  <c r="I106" i="3"/>
  <c r="I107" i="3"/>
  <c r="F233" i="3"/>
  <c r="I233" i="3" s="1"/>
  <c r="F225" i="3"/>
  <c r="I226" i="3"/>
  <c r="F191" i="3"/>
  <c r="I191" i="3" s="1"/>
  <c r="I192" i="3"/>
  <c r="H210" i="3"/>
  <c r="J211" i="3"/>
  <c r="F11" i="3"/>
  <c r="I12" i="3"/>
  <c r="F118" i="3"/>
  <c r="I118" i="3" s="1"/>
  <c r="F117" i="3"/>
  <c r="F25" i="1"/>
  <c r="F27" i="1"/>
  <c r="F29" i="1"/>
  <c r="F31" i="1"/>
  <c r="F20" i="1"/>
  <c r="F17" i="1"/>
  <c r="F15" i="1"/>
  <c r="F69" i="3" l="1"/>
  <c r="I70" i="3"/>
  <c r="I196" i="3"/>
  <c r="F17" i="3"/>
  <c r="F16" i="3" s="1"/>
  <c r="I18" i="3"/>
  <c r="F123" i="3"/>
  <c r="I124" i="3"/>
  <c r="F10" i="3"/>
  <c r="I11" i="3"/>
  <c r="I89" i="3"/>
  <c r="F179" i="3"/>
  <c r="F224" i="3"/>
  <c r="I224" i="3" s="1"/>
  <c r="I225" i="3"/>
  <c r="F184" i="3"/>
  <c r="I184" i="3" s="1"/>
  <c r="I185" i="3"/>
  <c r="I138" i="3"/>
  <c r="J7" i="3"/>
  <c r="F214" i="3"/>
  <c r="I215" i="3"/>
  <c r="I165" i="3"/>
  <c r="F164" i="3"/>
  <c r="F116" i="3"/>
  <c r="I117" i="3"/>
  <c r="J210" i="3"/>
  <c r="I42" i="3"/>
  <c r="F252" i="3"/>
  <c r="I253" i="3"/>
  <c r="F232" i="3"/>
  <c r="F203" i="3"/>
  <c r="I203" i="3" s="1"/>
  <c r="I204" i="3"/>
  <c r="F33" i="1"/>
  <c r="H8" i="1"/>
  <c r="G8" i="1"/>
  <c r="H20" i="1"/>
  <c r="G20" i="1"/>
  <c r="H31" i="1"/>
  <c r="G31" i="1"/>
  <c r="H27" i="1"/>
  <c r="G27" i="1"/>
  <c r="H15" i="1"/>
  <c r="G15" i="1"/>
  <c r="H29" i="1"/>
  <c r="G29" i="1"/>
  <c r="H17" i="1"/>
  <c r="G17" i="1"/>
  <c r="I41" i="3" l="1"/>
  <c r="I164" i="3"/>
  <c r="F163" i="3"/>
  <c r="I136" i="3"/>
  <c r="I137" i="3"/>
  <c r="F251" i="3"/>
  <c r="I252" i="3"/>
  <c r="I88" i="3"/>
  <c r="F87" i="3"/>
  <c r="I87" i="3" s="1"/>
  <c r="I214" i="3"/>
  <c r="F213" i="3"/>
  <c r="F122" i="3"/>
  <c r="I122" i="3" s="1"/>
  <c r="I123" i="3"/>
  <c r="F9" i="3"/>
  <c r="I10" i="3"/>
  <c r="F68" i="3"/>
  <c r="I68" i="3" s="1"/>
  <c r="I69" i="3"/>
  <c r="F231" i="3"/>
  <c r="I232" i="3"/>
  <c r="I116" i="3"/>
  <c r="J261" i="3"/>
  <c r="F178" i="3"/>
  <c r="I16" i="3"/>
  <c r="I17" i="3"/>
  <c r="H33" i="1"/>
  <c r="I9" i="3" l="1"/>
  <c r="F250" i="3"/>
  <c r="I251" i="3"/>
  <c r="F212" i="3"/>
  <c r="I213" i="3"/>
  <c r="F162" i="3"/>
  <c r="I162" i="3" s="1"/>
  <c r="I163" i="3"/>
  <c r="F230" i="3"/>
  <c r="I231" i="3"/>
  <c r="G33" i="1"/>
  <c r="F115" i="3" l="1"/>
  <c r="I115" i="3" s="1"/>
  <c r="F229" i="3"/>
  <c r="I230" i="3"/>
  <c r="F249" i="3"/>
  <c r="I249" i="3" s="1"/>
  <c r="I250" i="3"/>
  <c r="F211" i="3"/>
  <c r="I212" i="3"/>
  <c r="I229" i="3" l="1"/>
  <c r="F40" i="3"/>
  <c r="F210" i="3"/>
  <c r="I210" i="3" s="1"/>
  <c r="I211" i="3"/>
  <c r="I40" i="3" l="1"/>
  <c r="F7" i="3" l="1"/>
  <c r="I8" i="3"/>
  <c r="I7" i="3" l="1"/>
  <c r="I261" i="3"/>
</calcChain>
</file>

<file path=xl/sharedStrings.xml><?xml version="1.0" encoding="utf-8"?>
<sst xmlns="http://schemas.openxmlformats.org/spreadsheetml/2006/main" count="1485" uniqueCount="392">
  <si>
    <t>Наименование</t>
  </si>
  <si>
    <t>Рз</t>
  </si>
  <si>
    <t>Пр</t>
  </si>
  <si>
    <t>Уточненная сводная бюджетная роспись, тыс.руб.</t>
  </si>
  <si>
    <t>Исполнено, тыс.руб.</t>
  </si>
  <si>
    <t>% исполнения к уточн.сводной бюджетной росписи</t>
  </si>
  <si>
    <t>Сумма, всего</t>
  </si>
  <si>
    <t>Всего</t>
  </si>
  <si>
    <t>ОБЩЕГОСУДАРСТВЕННЫЕ ВОПРОСЫ</t>
  </si>
  <si>
    <t/>
  </si>
  <si>
    <t>Функционирование высшего должностного лица субъекта Российской Федерации и муниципального образования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</si>
  <si>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</si>
  <si>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</si>
  <si>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</si>
  <si>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Другие общегосударственные вопросы</t>
  </si>
  <si>
    <t>НАЦИОНАЛЬНАЯ БЕЗОПАСНОСТЬ И ПРАВООХРАНИТЕЛЬНАЯ ДЕЯТЕЛЬНОСТЬ</t>
  </si>
  <si>
    <t>Защита населения и территории от чрезвычайных ситуаций природного и техногенного характера, гражданская оборона</t>
  </si>
  <si>
    <t>НАЦИОНАЛЬНАЯ ЭКОНОМИКА</t>
  </si>
  <si>
    <t>Дорожное хозяйство (дорожные фонды)</t>
  </si>
  <si>
    <t>Другие вопросы в области национальной экономики</t>
  </si>
  <si>
    <t>ЖИЛИЩНО-КОММУНАЛЬНОЕ ХОЗЯЙСТВО</t>
  </si>
  <si>
    <t>Жилищное хозяйство</t>
  </si>
  <si>
    <t>Коммунальное хозяйство</t>
  </si>
  <si>
    <t>Благоустройство</t>
  </si>
  <si>
    <t>Другие вопросы в области жилищно-коммунального хозяйства</t>
  </si>
  <si>
    <t>ОБРАЗОВАНИЕ</t>
  </si>
  <si>
    <t>КУЛЬТУРА, КИНЕМАТОГРАФИЯ</t>
  </si>
  <si>
    <t>Культура</t>
  </si>
  <si>
    <t>СОЦИАЛЬНАЯ ПОЛИТИКА</t>
  </si>
  <si>
    <t>Социальное обеспечение населения</t>
  </si>
  <si>
    <t>ФИЗИЧЕСКАЯ КУЛЬТУРА И СПОРТ</t>
  </si>
  <si>
    <t>Физическая культура</t>
  </si>
  <si>
    <t>Итого</t>
  </si>
  <si>
    <t>% исполнения</t>
  </si>
  <si>
    <t>Получение кредитов от кредитных организаций в валюте Российской Федерации</t>
  </si>
  <si>
    <t>Погашение кредитов, предоставленных кредитными организациями в валюте Российской Федерации</t>
  </si>
  <si>
    <t>Бюджетные кредиты от других бюджетов бюджетной системы Российской Федерации</t>
  </si>
  <si>
    <t>Получение бюджетных кредитов от других бюджетов бюджетной системы Российской Федерации в валюте Российской Федерации</t>
  </si>
  <si>
    <t>Погашение бюджетных кредитов, полученных от других бюджетов бюджетной системы Российской Федерации в валюте Российской Федерации</t>
  </si>
  <si>
    <t>000 01 05 00 00 00 0000 000</t>
  </si>
  <si>
    <t>000 01 06 00 00 00 0000 000</t>
  </si>
  <si>
    <t>Утверждено решением сессии, тыс.руб.</t>
  </si>
  <si>
    <t>% исполнения к утвержд. решению</t>
  </si>
  <si>
    <t>% исполнения к уточн. сводной бюджетной росписи</t>
  </si>
  <si>
    <t>01</t>
  </si>
  <si>
    <t>Фонд оплаты труда государственных (муниципальных) органов</t>
  </si>
  <si>
    <t>04</t>
  </si>
  <si>
    <t>Уплата иных платежей</t>
  </si>
  <si>
    <t>02</t>
  </si>
  <si>
    <t>03</t>
  </si>
  <si>
    <t>Иные выплаты населению</t>
  </si>
  <si>
    <t>08</t>
  </si>
  <si>
    <t>Субсидии бюджетным учреждениям на иные цели</t>
  </si>
  <si>
    <t>11</t>
  </si>
  <si>
    <t>10</t>
  </si>
  <si>
    <t>13</t>
  </si>
  <si>
    <t>09</t>
  </si>
  <si>
    <t>12</t>
  </si>
  <si>
    <t>06</t>
  </si>
  <si>
    <t>07</t>
  </si>
  <si>
    <t>00</t>
  </si>
  <si>
    <t>Наименование платежей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</si>
  <si>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</si>
  <si>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</si>
  <si>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</si>
  <si>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 xml:space="preserve">Единый сельскохозяйственный налог </t>
  </si>
  <si>
    <t>Иные выплаты персоналу государственных (муниципальных) органов, за исключением фонда оплаты труда</t>
  </si>
  <si>
    <t>Иные выплаты персоналу учреждений, за исключением фонда оплаты труда</t>
  </si>
  <si>
    <t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</si>
  <si>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</si>
  <si>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к решению Совета депутатов  МО ГП "Город Гусиноозерск"</t>
  </si>
  <si>
    <t>Приложение 2</t>
  </si>
  <si>
    <t>Исполнено за 2020 год, тыс.руб.</t>
  </si>
  <si>
    <t>Приложение 3</t>
  </si>
  <si>
    <t>Профессиональная подготовка, переподготовка и повышение квалификации</t>
  </si>
  <si>
    <t>% исполнения к утвержд. решению сессии</t>
  </si>
  <si>
    <t>Администрация МО "Город Гусиноозерск"</t>
  </si>
  <si>
    <t>000 00 000 00</t>
  </si>
  <si>
    <t>000</t>
  </si>
  <si>
    <t>Общегосударственные вопросы</t>
  </si>
  <si>
    <t>Руководство и управление в сфере установленных функций органов местного самоуправления</t>
  </si>
  <si>
    <t>999 00 981 00</t>
  </si>
  <si>
    <t>Расходы на обеспечение функционирования высшего должностного лица муниципального образования</t>
  </si>
  <si>
    <t>999 00 981 01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</si>
  <si>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</si>
  <si>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</si>
  <si>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Расходы на выплаты персоналу государственных (муниципальных) органов</t>
  </si>
  <si>
    <t>120</t>
  </si>
  <si>
    <t>121</t>
  </si>
  <si>
    <t xml:space="preserve">Взносы по обязательному социальному страхованию
на выплаты денежного содержания и иные выплаты работникам
государственных (муниципальных) органов
</t>
  </si>
  <si>
    <t>129</t>
  </si>
  <si>
    <t xml:space="preserve"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 </t>
  </si>
  <si>
    <t xml:space="preserve">Расходы на обеспечение функций  органов местного самоуправления </t>
  </si>
  <si>
    <t>999 00 981 02</t>
  </si>
  <si>
    <t xml:space="preserve">Фонд оплаты труда государственных (муниципальных) органов </t>
  </si>
  <si>
    <t>122</t>
  </si>
  <si>
    <t>Закупка товаров, работ и услуг для государственных (муниципальных) нужд</t>
  </si>
  <si>
    <t>200</t>
  </si>
  <si>
    <t>Иные закупки товаров, работ и услуг для обеспечения государственных (муниципальных) нужд</t>
  </si>
  <si>
    <t>240</t>
  </si>
  <si>
    <t>Прочая закупка товаров, работ и услуг для обеспечения
государственных (муниципальных) нужд</t>
  </si>
  <si>
    <t>244</t>
  </si>
  <si>
    <t>Иные бюджетные ассигнования</t>
  </si>
  <si>
    <t>999 00 9 81 02</t>
  </si>
  <si>
    <t>800</t>
  </si>
  <si>
    <t>Уплата налогов, сборов и иных платежей</t>
  </si>
  <si>
    <t>850</t>
  </si>
  <si>
    <t>853</t>
  </si>
  <si>
    <t>999 00 8 86 01</t>
  </si>
  <si>
    <t>Резервный фонд финансирования непредвиденных расходов администрации</t>
  </si>
  <si>
    <t>Муниципальная целевая программа «Модернизация, развитие и использование информационных и коммуникационных технологий в МО ГП "Город Гусиноозерск" на 2018-2020 годы»</t>
  </si>
  <si>
    <t>010 00 0 00 00</t>
  </si>
  <si>
    <t>Модернизация, развитие и использование информационных и коммуникационных технологий</t>
  </si>
  <si>
    <t>010 01 104 00</t>
  </si>
  <si>
    <t xml:space="preserve">Предоставление субсидий бюджетным, автономным учреждениям и иным некоммерческим организациям </t>
  </si>
  <si>
    <t>600</t>
  </si>
  <si>
    <t>Субсидии бюджетным учреждениям</t>
  </si>
  <si>
    <t>610</t>
  </si>
  <si>
    <t>611</t>
  </si>
  <si>
    <t>Предоставление субсидий бюджетным, автономным учреждениям и иным некоммерческим организациям</t>
  </si>
  <si>
    <t>МЦП «Развитие и поддержка территориальных общественных самоуправлений на территории МО ГП «Город Гусиноозёрск» в 2020-2022 годах»</t>
  </si>
  <si>
    <t>130 00 000 00</t>
  </si>
  <si>
    <t>Развитие и поддержка территориальных общественных самоуправлений в поселении</t>
  </si>
  <si>
    <t>130 01 802 00</t>
  </si>
  <si>
    <t xml:space="preserve">Социальное обеспечение и иные выплаты населению
</t>
  </si>
  <si>
    <t>300</t>
  </si>
  <si>
    <t>иные выплаты населению</t>
  </si>
  <si>
    <t>360</t>
  </si>
  <si>
    <t>Республиканский конкурс "Лучшее территориальное общественное самоуправление"</t>
  </si>
  <si>
    <t>999 00 7 40 30</t>
  </si>
  <si>
    <t>Выполнение других обязательств муниципального образования</t>
  </si>
  <si>
    <t>999 00 8 82 90</t>
  </si>
  <si>
    <t>Исполнение судебных актов</t>
  </si>
  <si>
    <t>830</t>
  </si>
  <si>
    <t>Исполнение судебных актов Российской Федерации и мировых соглашений по возмещению вреда, причиненного в результате незаконных действий (бездействия) органов государственной власти (государственных органов), органов местного самоуправления либо должностных лиц этих органов, а также в результате деятельности казенных учреждений</t>
  </si>
  <si>
    <t>831</t>
  </si>
  <si>
    <t>Национальная безопасность и правоохранительная деятельность</t>
  </si>
  <si>
    <t>Муниципальная целевая программа «Обеспечение безопасности жизнедеятельности населения на территории
МО ГП «Город Гусиноозерск» на 2020-2022 годы»</t>
  </si>
  <si>
    <t>020 00 000 00</t>
  </si>
  <si>
    <t>Обеспечение безопасности жизнедеятельности населения</t>
  </si>
  <si>
    <t>020 01 105 00</t>
  </si>
  <si>
    <t>Расходы по ликвидации чрезвычайных ситуаций и последствий стихийных бедствий в связи с чрезвычайной ситуацией</t>
  </si>
  <si>
    <t>999 00 Р0200</t>
  </si>
  <si>
    <t>612</t>
  </si>
  <si>
    <t xml:space="preserve">Национальная экономика </t>
  </si>
  <si>
    <t xml:space="preserve">000 00 000 00 </t>
  </si>
  <si>
    <t xml:space="preserve">000 </t>
  </si>
  <si>
    <t>Муниципальная целевая программа «Ремонт и содержание автомобильных дорог общего пользования местного значения поселения, расположенных в границах муниципального образования городское поселение «Город Гусиноозёрск» на 2020-2022 годы»</t>
  </si>
  <si>
    <t>030 01 Д00 00</t>
  </si>
  <si>
    <t>Ремонт и содержание автомобильных дорог общего пользования местного значения поселения</t>
  </si>
  <si>
    <t>Разработка проектной и рабочей документации на "Строительство автомобильной дороги от съезда федеральной дороги А-340 по ул. Тепличная до железнодорожного пункта станции Загустай в г. Гусиноозерск"</t>
  </si>
  <si>
    <t>999 00 S 02 00</t>
  </si>
  <si>
    <t>Капитальные вложения в объекты государственной (муниципальной) собственности</t>
  </si>
  <si>
    <t>400</t>
  </si>
  <si>
    <t xml:space="preserve">Субсидии бюджетным и автономным учреждениям, государственным (муниципальным) унитарным предриятиям на осуществление капитальных вложений в объекты капитального строительства государственной (муниципальной) собственности </t>
  </si>
  <si>
    <t>460</t>
  </si>
  <si>
    <t>Субсидии на осуществление капитальных вложений в объекты капитального строительства государственной (муниципальной) собственности бюджетным учреждениям</t>
  </si>
  <si>
    <t>464</t>
  </si>
  <si>
    <t>МЦП "Развитие малого и среднего предпринимательства на территории монопрофильного муниципального образования городское поселение "Город Гусиноозерск" на 2020 год"</t>
  </si>
  <si>
    <t>140 00 0 00 00</t>
  </si>
  <si>
    <t>Развитие малого и среднего предпринимательства на территории поселения</t>
  </si>
  <si>
    <t>140 01 803 00</t>
  </si>
  <si>
    <t xml:space="preserve">Субсидии юридическим лицам (кроме некомерческих организаций), индивидуальным пердпринимателям, физическим лицам - производителям товаров, работ, услуг </t>
  </si>
  <si>
    <t>810</t>
  </si>
  <si>
    <t xml:space="preserve">Иные субсидии юридическим лицам (кроме некоммерческих
организаций), индивидуальным предпринимателям, физическим
лицам - производителям товаров, работ, услуг
</t>
  </si>
  <si>
    <t>811</t>
  </si>
  <si>
    <t>Жилищно-коммунальное хозяйство</t>
  </si>
  <si>
    <t>05</t>
  </si>
  <si>
    <t>Муниципальная целевая программа "Ремонт и содержание муниципального жилищного фонда в МО ГП "Город Гусиноозерск" на 2020-2022 годы"</t>
  </si>
  <si>
    <t>040 00 000 00</t>
  </si>
  <si>
    <t>Ремонт и содержание муниципального жилищного фонда</t>
  </si>
  <si>
    <t>040 01 106 00</t>
  </si>
  <si>
    <t>Муниципальная программа "Комплексное развитие систем коммунальной инфраструктуры муниципального образования городское поселение "Город Гусиноозерск" до 2020 года".</t>
  </si>
  <si>
    <t>050 00 000 00</t>
  </si>
  <si>
    <t>Комплексное развитие систем коммунальной инфраструктуры</t>
  </si>
  <si>
    <t>050 01 109 00</t>
  </si>
  <si>
    <t>Развитие общественной инфраструктуры, капитальный ремонт, реконструкция, строительство объектов образования, физической культуры и спорта, кльтуры, дорожного хозяйства, жилищно-коммунального хозяйства</t>
  </si>
  <si>
    <t>050 01 S 2140</t>
  </si>
  <si>
    <t>Реализация первоочередных мероприятий по модернизации, капитальному ремонту и подготовке к отопительному сезону объектов коммунальной инфраструктуры, находящихся в муниципальной собственности</t>
  </si>
  <si>
    <t>050 01 S 2980</t>
  </si>
  <si>
    <t>Муниципальная целевая программа "Благоустройство территории МО ГП "Город Гусиноозерск" на 2020-2021 годы"</t>
  </si>
  <si>
    <t>060 00 000 00</t>
  </si>
  <si>
    <t>Благоустройство территории МО ГП "Город Гусиноозерск" по озеленению</t>
  </si>
  <si>
    <t>060 01 101 00</t>
  </si>
  <si>
    <t>Благоустройство территории МО ГП "Город Гусиноозерск" по уличному освещению</t>
  </si>
  <si>
    <t>060 01 102 00</t>
  </si>
  <si>
    <t>Прочие мероприятия по благоустройство территории МО ГП "Город Гусиноозерск"</t>
  </si>
  <si>
    <t>060 01 103 00</t>
  </si>
  <si>
    <t>Поддержка государственных программ субъектов Российской Федерации и муниципальных программ формирования современной городской среды</t>
  </si>
  <si>
    <t>060 F2 5 55 50</t>
  </si>
  <si>
    <t>060 00 S 2140</t>
  </si>
  <si>
    <t>Расходы на обеспечение деятельности (оказание услуг) специализированной службы по похоронному делу</t>
  </si>
  <si>
    <t>999 00 130 10</t>
  </si>
  <si>
    <t>Субсидии автономным учреждениям</t>
  </si>
  <si>
    <t>620</t>
  </si>
  <si>
    <t>621</t>
  </si>
  <si>
    <t>Муниципальная целевая программа Управление городского хозяйства и строительства на 2020-2022 год"</t>
  </si>
  <si>
    <t>070 00 000 00</t>
  </si>
  <si>
    <t>Подпрограмма "Обеспечение фуккционирования МБУ "Управление городского хозяйства и строительства"</t>
  </si>
  <si>
    <t>071 00 000 00</t>
  </si>
  <si>
    <t>Материальное оснащение МБУ "Управление городского хозяйства и строительства"</t>
  </si>
  <si>
    <t>071 01 110 00</t>
  </si>
  <si>
    <t>Расходы на обеспечение сбалансированности местных бюджетов по социально-значимым и первоочередным расходам</t>
  </si>
  <si>
    <t>071 01 S2B60</t>
  </si>
  <si>
    <t>Подпрограмма "Материальное оснащение органов местного самоуправления и подведомственых учреждений"</t>
  </si>
  <si>
    <t>072 00 000 00</t>
  </si>
  <si>
    <t>Материальное оснащение органов местного самоуправления и подведомственых учреждений</t>
  </si>
  <si>
    <t>072 01 111 00</t>
  </si>
  <si>
    <t>Образование</t>
  </si>
  <si>
    <t>112</t>
  </si>
  <si>
    <t>Обучение глав поселений РБ для достижения результатов рег проекта "Увеличение доходорв конс бюджета от имущественных налогов"</t>
  </si>
  <si>
    <t>999 00 74420</t>
  </si>
  <si>
    <t>Культура, кинематография</t>
  </si>
  <si>
    <t>Муниципальная целевая программа "Комплексное развитие культуры в МО ГП "Город Гусиноозерск" на 2018-2020 годы"</t>
  </si>
  <si>
    <t>080 00 000 00</t>
  </si>
  <si>
    <t>Комплексное развитие культуры в поселении</t>
  </si>
  <si>
    <t>080 01 113 00</t>
  </si>
  <si>
    <t>Повышение средней заработной платы работников муниципальных учреждений культуры</t>
  </si>
  <si>
    <t>080 00 S 23 40</t>
  </si>
  <si>
    <t>Социальная политика</t>
  </si>
  <si>
    <t xml:space="preserve"> 000</t>
  </si>
  <si>
    <t>000 00 0 00 00</t>
  </si>
  <si>
    <t>999 00 882 90</t>
  </si>
  <si>
    <t>Социальное обеспечение и иные выплаты населению</t>
  </si>
  <si>
    <t>Социальные выплаты гражданам, кроме публичных нормативных социальных выплат</t>
  </si>
  <si>
    <t>312</t>
  </si>
  <si>
    <t>Физическая культура и спорт</t>
  </si>
  <si>
    <t>Муниципальная целевая программа "Развитие физической культуры и спорта в МО ГП "Город Гусиноозерск" на 2018-2020 годы"</t>
  </si>
  <si>
    <t>090 00 000 00</t>
  </si>
  <si>
    <t>Развитие физической культуры и спорта в поселении</t>
  </si>
  <si>
    <t>090 01 114 00</t>
  </si>
  <si>
    <t>Совет депутатов муниципального образования городское поселение "Город Гусиноозерск"</t>
  </si>
  <si>
    <t>Расходы на обеспечение функционирования председателя представительного органа муниципального образования</t>
  </si>
  <si>
    <t>999 00 981 03</t>
  </si>
  <si>
    <t>Взносы по обязательному социальному страхованию
на выплаты денежного содержания и иные выплаты работникам
государственных (муниципальных) органов</t>
  </si>
  <si>
    <t>Расходы на обеспечение функционирования руководителя контрольно-счетной палаты муниципального образования и его заместителей</t>
  </si>
  <si>
    <t>999 00 981 05</t>
  </si>
  <si>
    <t>МКУ "Управление по имуществу, архитектуре и градостроительству"</t>
  </si>
  <si>
    <t>Муниципальная целевая программа "Паспортизация, оценка и управление муниципальным имуществом МО ГП "Город Гусиноозерск" на 2020-2022годы"</t>
  </si>
  <si>
    <t>110 00 000 00</t>
  </si>
  <si>
    <t>Расходы на обеспечение деятельности казенного учреждения</t>
  </si>
  <si>
    <t>110 01 201 00</t>
  </si>
  <si>
    <t>Фонд оплаты труда казенных учреждений</t>
  </si>
  <si>
    <t>111</t>
  </si>
  <si>
    <t>Взносы по обязательному социальному страхованию
на выплаты по оплате труда работников и иные выплаты
работникам казенных учреждений</t>
  </si>
  <si>
    <t>119</t>
  </si>
  <si>
    <t xml:space="preserve">Закупка товаров, работ и услуг для государственных (муниципальных) нужд </t>
  </si>
  <si>
    <t>Прочая закупка товаров, работ и услуг для государственных нужд</t>
  </si>
  <si>
    <t>Уплата прочих налогов, сборов и иных платежей</t>
  </si>
  <si>
    <t>852</t>
  </si>
  <si>
    <t>Оценка недвижимости, изготовление технических планов, технических паспортов, признание прав и регулирование отношений по муниципальной собственности</t>
  </si>
  <si>
    <t>110 01 202 00</t>
  </si>
  <si>
    <t>МКУ "Управление финансов, бухгалтерского учета и отчетности"</t>
  </si>
  <si>
    <t>Муниципальная целевая программа «Управление финансами и ведение бухгалтерского учета муниципального образования городское поселение «Город Гусиноозёрск» на 2020-2022 годы»</t>
  </si>
  <si>
    <t>120 00 000 00</t>
  </si>
  <si>
    <t>Расходы на обеспечение деятельности финансового органа</t>
  </si>
  <si>
    <t>120 01 203 00</t>
  </si>
  <si>
    <t>ВСЕГО РАСХОДОВ</t>
  </si>
  <si>
    <t>Наименование показателя</t>
  </si>
  <si>
    <t>Раздел</t>
  </si>
  <si>
    <t>Подраздел</t>
  </si>
  <si>
    <t>Целевая
статья</t>
  </si>
  <si>
    <t>Вид 
расхода</t>
  </si>
  <si>
    <t>Исполнено за 2020 г., тыс.руб.</t>
  </si>
  <si>
    <t>Источники финансирования дефицита бюджета</t>
  </si>
  <si>
    <t>(тыс. рублей)</t>
  </si>
  <si>
    <t>Код бюджетной классификации</t>
  </si>
  <si>
    <t>000 01 02 00 00 00 0000 000</t>
  </si>
  <si>
    <t xml:space="preserve">Кредиты кредитных организаций в   
валюте Российской Федерации  </t>
  </si>
  <si>
    <t>847 01 02 00 00 00 0000 700</t>
  </si>
  <si>
    <t>847 01 02 00 00 13 0000 710</t>
  </si>
  <si>
    <t>Получение кредитов от кредитных организаций местным бюджетом в валюте Российской Федерации</t>
  </si>
  <si>
    <t>847 01 02 00 00 00 0000 800</t>
  </si>
  <si>
    <t>847 01 02 00 00 13 0000 810</t>
  </si>
  <si>
    <t>Погашение местным бюджетом
кредитов от кредитных организаций 
в валюте Российской Федерации</t>
  </si>
  <si>
    <t>000 01 03 00 00 00 0000 000</t>
  </si>
  <si>
    <t>847 01 03 00 00 00 0000 700</t>
  </si>
  <si>
    <t>847 01 03 00 00 13 0000 710</t>
  </si>
  <si>
    <t>Получение кредитов от других бюджетов бюджетной системы Российской Федерации  местным бюджетом в валюте Российской Федерации</t>
  </si>
  <si>
    <t>847 01 03 00 00 00 0000 800</t>
  </si>
  <si>
    <t>847 01 03 00 00 13 0000 810</t>
  </si>
  <si>
    <t>Погашение местным бюджетом кредитов от других бюджетов бюджетной системы Российской Федерации в валюте Российской Федерации</t>
  </si>
  <si>
    <t>Изменение остатков средств на счетах по учету средств бюджетов</t>
  </si>
  <si>
    <t xml:space="preserve">847 01 05 02 00 00 0000 500 </t>
  </si>
  <si>
    <t>Увеличение прочих остатков средств бюджетов</t>
  </si>
  <si>
    <t xml:space="preserve">847 01 05 02 01 13 0000 510 </t>
  </si>
  <si>
    <t>Увеличение прочих остатков денежных средств местных бюджетов</t>
  </si>
  <si>
    <t xml:space="preserve">847 01 05 02 00 00 0000 600 </t>
  </si>
  <si>
    <t>Уменьшение прочих остатков средств бюджетов</t>
  </si>
  <si>
    <t xml:space="preserve">847 01 05 02 01 13 0000 610 </t>
  </si>
  <si>
    <t>Уменьшение прочих остатков денежных средств местных бюджетов</t>
  </si>
  <si>
    <t>Иные источники внутреннего финансирования дефицита бюджета</t>
  </si>
  <si>
    <t>847 01 06 05 00 00 0000 500</t>
  </si>
  <si>
    <t>Предоставление бюджетных кредитов внутри страны в валюте Российской Федерации</t>
  </si>
  <si>
    <t>847 01 06 05 01 13 0000 540</t>
  </si>
  <si>
    <t>Предоставление бюджетных кредитов юридическим лицам изместного бюджета в валюте Российской Федерации</t>
  </si>
  <si>
    <t>847 01 06 05 00 00 0000 600</t>
  </si>
  <si>
    <t>Возврат бюджетных кредитов, предоставленных внутри страны в валюте Российской Федерации</t>
  </si>
  <si>
    <t>847 01 06 05 01 13 0000 640</t>
  </si>
  <si>
    <t>Возврат бюджетных кредитов, предоставленных юридическим лицам из местного бюджета в валюте Российской Федерации</t>
  </si>
  <si>
    <t>план</t>
  </si>
  <si>
    <t>факт</t>
  </si>
  <si>
    <t>Приложение 1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</si>
  <si>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</si>
  <si>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 xml:space="preserve"> 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</si>
  <si>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</si>
  <si>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 xml:space="preserve"> 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</si>
  <si>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</si>
  <si>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 xml:space="preserve"> 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</si>
  <si>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</si>
  <si>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 xml:space="preserve"> 10302261010000110</t>
  </si>
  <si>
    <t>182</t>
  </si>
  <si>
    <t xml:space="preserve"> 10503010011000110</t>
  </si>
  <si>
    <t xml:space="preserve"> 10601030131000110</t>
  </si>
  <si>
    <t xml:space="preserve"> 10606033131000110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</si>
  <si>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</si>
  <si>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>843</t>
  </si>
  <si>
    <t xml:space="preserve"> 11105013130000120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</si>
  <si>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поселений (за исключением земельных участков муниципальных бюджетных и автономных учреждений)</t>
  </si>
  <si>
    <t xml:space="preserve"> 11105025130000120</t>
  </si>
  <si>
    <t>Прочие поступления от использования имущества, находящегося в собственности городских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</si>
  <si>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 xml:space="preserve"> 11109045130000120</t>
  </si>
  <si>
    <t>Прочие доходы от оказания платных услуг (работ) получателями средств бюджетов городских поселений</t>
  </si>
  <si>
    <t xml:space="preserve"> 11301995130000130</t>
  </si>
  <si>
    <t>Прочие доходы от компенсации затрат бюджетов городских поселений</t>
  </si>
  <si>
    <t xml:space="preserve"> 11302995130000130</t>
  </si>
  <si>
    <t>Доходы от реализации иного имущества, находящегося в собственности городских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</si>
  <si>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 xml:space="preserve"> 11402053130000410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</si>
  <si>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</si>
  <si>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 xml:space="preserve"> 11406013130000430</t>
  </si>
  <si>
    <t>Доходы от продажи земельных участков, находящихся в собственности городских поселений (за исключением земельных участков муниципальных бюджетных и автономных учреждений)</t>
  </si>
  <si>
    <t xml:space="preserve"> 11406025130000430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</si>
  <si>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городского поселения</t>
  </si>
  <si>
    <t xml:space="preserve"> 11607090130000140</t>
  </si>
  <si>
    <t>Прочие неналоговые доходы бюджетов городских поселений.</t>
  </si>
  <si>
    <t xml:space="preserve"> 11705050130000180</t>
  </si>
  <si>
    <t>847</t>
  </si>
  <si>
    <t xml:space="preserve"> 11602020020000140</t>
  </si>
  <si>
    <t>Невыясненные поступления, зачисляемые в бюджеты городских поселений.</t>
  </si>
  <si>
    <t xml:space="preserve"> 11701050130000180</t>
  </si>
  <si>
    <t>Прочие безвозмездные поступления в бюджеты городских поселений от бюджетов муниципальных районов</t>
  </si>
  <si>
    <t xml:space="preserve"> 20290054130000150</t>
  </si>
  <si>
    <t xml:space="preserve"> 10102010010000110</t>
  </si>
  <si>
    <t xml:space="preserve"> 10102020010000110</t>
  </si>
  <si>
    <t xml:space="preserve"> 10102030010000110</t>
  </si>
  <si>
    <t xml:space="preserve">Налог на имущество физических лиц, взимаемый по ставкам, применяемым к объектам налогообложения, расположенным в границах городских поселений </t>
  </si>
  <si>
    <t xml:space="preserve">Земельный налог с организаций, обладающих земельным участком, расположенным в границах городских поселений </t>
  </si>
  <si>
    <t>Земельный налог с физических лиц, обладающих земельным участком, расположенным в границах городских поселений</t>
  </si>
  <si>
    <t xml:space="preserve"> 10606043130000110</t>
  </si>
  <si>
    <t>Итого доходов</t>
  </si>
  <si>
    <t>0,00000</t>
  </si>
  <si>
    <t xml:space="preserve"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    </t>
  </si>
  <si>
    <t>Утверждено кассовым планом, тыс.руб.</t>
  </si>
  <si>
    <t>% исполнения к утвержд. кассовому плану</t>
  </si>
  <si>
    <t>Приложение 4</t>
  </si>
  <si>
    <t xml:space="preserve">ИТОГО источников финансирования </t>
  </si>
  <si>
    <t xml:space="preserve">Доходы бюджета  муниципального образования городское поселение "Город Гусиноозерск"  за 2021 год   </t>
  </si>
  <si>
    <t>10102080010000110</t>
  </si>
  <si>
    <t>Налог на доходы физических лиц в части суммы налога, превышающей 650 000 рублей, относящейся к части налоговой базы, превышающей 5 000 000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компании)</t>
  </si>
  <si>
    <t xml:space="preserve"> 11402053130000440</t>
  </si>
  <si>
    <t>Доходы от реализации иного имущества, находящегося в собственности городских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</si>
  <si>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>21960010130000150</t>
  </si>
  <si>
    <t>Возврат прочих остатков субсидий, субвенций и иных межбюджетных трансфертов, имеющих целевое назначение, прошлых лет из бюджетов городских поселений</t>
  </si>
  <si>
    <t>"Об исполнении бюджета муниципального образования городское поселение "Город Гусиноозерск" за 2021 год"</t>
  </si>
  <si>
    <t>от "____" ______ 2022 №___</t>
  </si>
  <si>
    <t xml:space="preserve">Ведомственная структура  расходов бюджета  муниципального образования городское поселение "Город Гусиноозерск"  за 2021 год   </t>
  </si>
  <si>
    <t>На поощрение муниципальных районов по итогам комплексной оценки уровня развития муниципальных районов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</si>
  <si>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</si>
  <si>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999 00 7 1090</t>
  </si>
  <si>
    <t>Закупка энергетических ресурсов</t>
  </si>
  <si>
    <t>247</t>
  </si>
  <si>
    <t>999 00 Р0100</t>
  </si>
  <si>
    <t>999 00 00000</t>
  </si>
  <si>
    <t>Расходы по ликвидации чрезвычайных ситуаций и последствий стихийных бедствий в связи с ЧС, выделенные из резервного фонда Правительства РБ, на проведение неотложных аварийно-восстановительных работ по обустройству водоотводного канала на у. Рудничной г. Гусиноозерск</t>
  </si>
  <si>
    <t>020 01 Р01 00</t>
  </si>
  <si>
    <t>Расходы на содержание автомобильных дорог общего пользования местного значения, в том числе обеспечение безопасности дорожного движения, аварийно-восстановительные работы, и ремонтно-восстановительные работы</t>
  </si>
  <si>
    <t>030 01 743 Д0</t>
  </si>
  <si>
    <t>Развитие инфраструктуры</t>
  </si>
  <si>
    <t>030 01 S21 40</t>
  </si>
  <si>
    <t>31 01 S21 40</t>
  </si>
  <si>
    <t>32 01 S21 40</t>
  </si>
  <si>
    <t>33 01 S21 40</t>
  </si>
  <si>
    <t>Резервные средства</t>
  </si>
  <si>
    <t>999 00 88 601</t>
  </si>
  <si>
    <t>1000 00 88 601</t>
  </si>
  <si>
    <t>001</t>
  </si>
  <si>
    <t>1001 00 88 601</t>
  </si>
  <si>
    <t>002</t>
  </si>
  <si>
    <t>Расходы бюджета муниципального образования городское поселение "Город Гусиноозерск" по разделам и подразделам классификации расходов бюджетов за 2021 год</t>
  </si>
  <si>
    <t>Резервные фонды</t>
  </si>
  <si>
    <t>муниципального образования городское поселение "Город Гусиноозерск" на 2021 год</t>
  </si>
  <si>
    <t>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</si>
</sst>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_-* #,##0.00_р_._-;\-* #,##0.00_р_._-;_-* &quot;-&quot;??_р_._-;_-@_-"/>
    <numFmt numFmtId="165" formatCode="00"/>
    <numFmt numFmtId="166" formatCode="#,##0.0"/>
    <numFmt numFmtId="167" formatCode="0.0"/>
    <numFmt numFmtId="168" formatCode="#,##0.00000;[Red]\-#,##0.00000"/>
    <numFmt numFmtId="169" formatCode="0.00000"/>
    <numFmt numFmtId="170" formatCode="#,##0.00000"/>
    <numFmt numFmtId="171" formatCode="#,##0.00000_ ;\-#,##0.00000\ "/>
  </numFmts>
  <fonts count="25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10"/>
      <name val="Arial Cyr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8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27">
    <xf numFmtId="0" fontId="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9" fillId="0" borderId="0"/>
    <xf numFmtId="164" fontId="9" fillId="0" borderId="0" applyFont="0" applyFill="0" applyBorder="0" applyAlignment="0" applyProtection="0"/>
    <xf numFmtId="0" fontId="7" fillId="0" borderId="0"/>
    <xf numFmtId="0" fontId="7" fillId="0" borderId="0"/>
    <xf numFmtId="0" fontId="15" fillId="0" borderId="0"/>
    <xf numFmtId="0" fontId="7" fillId="0" borderId="0"/>
    <xf numFmtId="9" fontId="6" fillId="0" borderId="0" applyFont="0" applyFill="0" applyBorder="0" applyAlignment="0" applyProtection="0"/>
    <xf numFmtId="0" fontId="16" fillId="0" borderId="0"/>
    <xf numFmtId="0" fontId="7" fillId="0" borderId="0"/>
    <xf numFmtId="0" fontId="7" fillId="0" borderId="0"/>
    <xf numFmtId="0" fontId="7" fillId="0" borderId="0"/>
    <xf numFmtId="0" fontId="5" fillId="0" borderId="0"/>
    <xf numFmtId="0" fontId="17" fillId="0" borderId="0"/>
    <xf numFmtId="0" fontId="4" fillId="0" borderId="0"/>
    <xf numFmtId="0" fontId="3" fillId="0" borderId="0"/>
    <xf numFmtId="0" fontId="18" fillId="0" borderId="0"/>
    <xf numFmtId="0" fontId="2" fillId="0" borderId="0"/>
    <xf numFmtId="0" fontId="19" fillId="0" borderId="0"/>
    <xf numFmtId="0" fontId="7" fillId="0" borderId="0"/>
    <xf numFmtId="9" fontId="1" fillId="0" borderId="0" applyFont="0" applyFill="0" applyBorder="0" applyAlignment="0" applyProtection="0"/>
    <xf numFmtId="0" fontId="24" fillId="0" borderId="0"/>
  </cellStyleXfs>
  <cellXfs count="151">
    <xf numFmtId="0" fontId="0" fillId="0" borderId="0" xfId="0"/>
    <xf numFmtId="0" fontId="8" fillId="0" borderId="0" xfId="0" applyFont="1"/>
    <xf numFmtId="49" fontId="8" fillId="0" borderId="0" xfId="0" applyNumberFormat="1" applyFont="1" applyFill="1"/>
    <xf numFmtId="49" fontId="8" fillId="0" borderId="0" xfId="0" applyNumberFormat="1" applyFont="1" applyFill="1" applyAlignment="1">
      <alignment horizontal="center" vertical="center"/>
    </xf>
    <xf numFmtId="2" fontId="8" fillId="0" borderId="0" xfId="0" applyNumberFormat="1" applyFont="1" applyFill="1"/>
    <xf numFmtId="0" fontId="12" fillId="0" borderId="0" xfId="6" applyFont="1"/>
    <xf numFmtId="0" fontId="12" fillId="0" borderId="0" xfId="6" applyFont="1" applyBorder="1"/>
    <xf numFmtId="0" fontId="12" fillId="0" borderId="0" xfId="6" applyFont="1" applyFill="1" applyBorder="1" applyAlignment="1">
      <alignment horizontal="center"/>
    </xf>
    <xf numFmtId="0" fontId="12" fillId="0" borderId="0" xfId="6" applyFont="1" applyFill="1" applyBorder="1"/>
    <xf numFmtId="0" fontId="12" fillId="0" borderId="0" xfId="6" applyFont="1" applyAlignment="1">
      <alignment horizontal="center"/>
    </xf>
    <xf numFmtId="0" fontId="8" fillId="0" borderId="0" xfId="0" applyFont="1" applyFill="1"/>
    <xf numFmtId="0" fontId="8" fillId="0" borderId="0" xfId="2" applyFont="1" applyFill="1"/>
    <xf numFmtId="0" fontId="8" fillId="0" borderId="0" xfId="2" applyFont="1" applyFill="1" applyAlignment="1">
      <alignment horizontal="center"/>
    </xf>
    <xf numFmtId="0" fontId="20" fillId="0" borderId="0" xfId="0" applyFont="1" applyFill="1" applyAlignment="1">
      <alignment horizontal="right"/>
    </xf>
    <xf numFmtId="49" fontId="14" fillId="0" borderId="1" xfId="0" applyNumberFormat="1" applyFont="1" applyFill="1" applyBorder="1" applyAlignment="1">
      <alignment vertical="center" wrapText="1"/>
    </xf>
    <xf numFmtId="170" fontId="14" fillId="0" borderId="1" xfId="0" applyNumberFormat="1" applyFont="1" applyFill="1" applyBorder="1" applyAlignment="1">
      <alignment vertical="center" wrapText="1"/>
    </xf>
    <xf numFmtId="49" fontId="13" fillId="0" borderId="1" xfId="0" applyNumberFormat="1" applyFont="1" applyFill="1" applyBorder="1" applyAlignment="1">
      <alignment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49" fontId="13" fillId="2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49" fontId="13" fillId="0" borderId="2" xfId="0" applyNumberFormat="1" applyFont="1" applyFill="1" applyBorder="1" applyAlignment="1">
      <alignment vertical="center" wrapText="1"/>
    </xf>
    <xf numFmtId="49" fontId="13" fillId="0" borderId="1" xfId="0" applyNumberFormat="1" applyFont="1" applyFill="1" applyBorder="1" applyAlignment="1">
      <alignment horizontal="center" vertical="center"/>
    </xf>
    <xf numFmtId="49" fontId="14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4" fontId="13" fillId="0" borderId="1" xfId="2" applyNumberFormat="1" applyFont="1" applyFill="1" applyBorder="1" applyAlignment="1">
      <alignment vertical="center"/>
    </xf>
    <xf numFmtId="170" fontId="13" fillId="0" borderId="1" xfId="0" applyNumberFormat="1" applyFont="1" applyFill="1" applyBorder="1" applyAlignment="1">
      <alignment vertical="center" wrapText="1"/>
    </xf>
    <xf numFmtId="170" fontId="13" fillId="0" borderId="1" xfId="2" applyNumberFormat="1" applyFont="1" applyFill="1" applyBorder="1" applyAlignment="1">
      <alignment vertical="center"/>
    </xf>
    <xf numFmtId="4" fontId="14" fillId="0" borderId="1" xfId="2" applyNumberFormat="1" applyFont="1" applyFill="1" applyBorder="1" applyAlignment="1">
      <alignment vertical="center"/>
    </xf>
    <xf numFmtId="0" fontId="10" fillId="0" borderId="0" xfId="2" applyFont="1" applyFill="1"/>
    <xf numFmtId="0" fontId="10" fillId="0" borderId="0" xfId="8" applyNumberFormat="1" applyFont="1" applyFill="1" applyBorder="1" applyAlignment="1" applyProtection="1">
      <alignment vertical="center" wrapText="1"/>
      <protection hidden="1"/>
    </xf>
    <xf numFmtId="0" fontId="8" fillId="0" borderId="0" xfId="2" applyFont="1" applyFill="1" applyBorder="1"/>
    <xf numFmtId="0" fontId="13" fillId="0" borderId="0" xfId="0" applyFont="1" applyFill="1" applyAlignment="1">
      <alignment horizontal="center"/>
    </xf>
    <xf numFmtId="0" fontId="13" fillId="0" borderId="0" xfId="0" applyFont="1" applyFill="1"/>
    <xf numFmtId="0" fontId="20" fillId="0" borderId="0" xfId="0" applyFont="1" applyFill="1"/>
    <xf numFmtId="167" fontId="20" fillId="0" borderId="0" xfId="0" applyNumberFormat="1" applyFont="1" applyFill="1" applyAlignment="1">
      <alignment horizontal="right"/>
    </xf>
    <xf numFmtId="0" fontId="13" fillId="0" borderId="0" xfId="0" applyFont="1"/>
    <xf numFmtId="0" fontId="23" fillId="0" borderId="1" xfId="0" quotePrefix="1" applyNumberFormat="1" applyFont="1" applyBorder="1" applyAlignment="1">
      <alignment horizontal="center" wrapText="1"/>
    </xf>
    <xf numFmtId="49" fontId="23" fillId="0" borderId="1" xfId="0" quotePrefix="1" applyNumberFormat="1" applyFont="1" applyBorder="1" applyAlignment="1">
      <alignment horizontal="center"/>
    </xf>
    <xf numFmtId="49" fontId="23" fillId="0" borderId="1" xfId="0" applyNumberFormat="1" applyFont="1" applyBorder="1" applyAlignment="1">
      <alignment horizontal="center"/>
    </xf>
    <xf numFmtId="0" fontId="11" fillId="0" borderId="0" xfId="0" applyFont="1"/>
    <xf numFmtId="0" fontId="14" fillId="0" borderId="0" xfId="0" applyFont="1"/>
    <xf numFmtId="2" fontId="13" fillId="0" borderId="1" xfId="0" applyNumberFormat="1" applyFont="1" applyBorder="1"/>
    <xf numFmtId="170" fontId="13" fillId="2" borderId="1" xfId="11" applyNumberFormat="1" applyFont="1" applyFill="1" applyBorder="1" applyAlignment="1" applyProtection="1">
      <alignment horizontal="right" wrapText="1"/>
      <protection hidden="1"/>
    </xf>
    <xf numFmtId="170" fontId="22" fillId="2" borderId="1" xfId="7" applyNumberFormat="1" applyFont="1" applyFill="1" applyBorder="1" applyAlignment="1">
      <alignment horizontal="right"/>
    </xf>
    <xf numFmtId="171" fontId="23" fillId="2" borderId="1" xfId="0" applyNumberFormat="1" applyFont="1" applyFill="1" applyBorder="1" applyAlignment="1">
      <alignment horizontal="right" shrinkToFit="1"/>
    </xf>
    <xf numFmtId="170" fontId="23" fillId="0" borderId="1" xfId="0" applyNumberFormat="1" applyFont="1" applyBorder="1" applyAlignment="1">
      <alignment horizontal="right"/>
    </xf>
    <xf numFmtId="169" fontId="14" fillId="0" borderId="1" xfId="0" applyNumberFormat="1" applyFont="1" applyFill="1" applyBorder="1" applyAlignment="1">
      <alignment vertical="center"/>
    </xf>
    <xf numFmtId="169" fontId="13" fillId="0" borderId="1" xfId="0" applyNumberFormat="1" applyFont="1" applyFill="1" applyBorder="1" applyAlignment="1">
      <alignment vertical="center"/>
    </xf>
    <xf numFmtId="49" fontId="14" fillId="0" borderId="1" xfId="0" applyNumberFormat="1" applyFont="1" applyFill="1" applyBorder="1" applyAlignment="1">
      <alignment horizontal="center" vertical="center" wrapText="1"/>
    </xf>
    <xf numFmtId="0" fontId="13" fillId="0" borderId="1" xfId="4" applyNumberFormat="1" applyFont="1" applyFill="1" applyBorder="1" applyAlignment="1" applyProtection="1">
      <alignment horizontal="center" vertical="center" wrapText="1"/>
      <protection hidden="1"/>
    </xf>
    <xf numFmtId="165" fontId="14" fillId="0" borderId="1" xfId="2" applyNumberFormat="1" applyFont="1" applyFill="1" applyBorder="1" applyAlignment="1" applyProtection="1">
      <alignment horizontal="center"/>
      <protection hidden="1"/>
    </xf>
    <xf numFmtId="168" fontId="14" fillId="0" borderId="1" xfId="2" applyNumberFormat="1" applyFont="1" applyFill="1" applyBorder="1" applyAlignment="1" applyProtection="1">
      <protection hidden="1"/>
    </xf>
    <xf numFmtId="167" fontId="14" fillId="0" borderId="1" xfId="0" applyNumberFormat="1" applyFont="1" applyFill="1" applyBorder="1"/>
    <xf numFmtId="165" fontId="13" fillId="0" borderId="1" xfId="2" applyNumberFormat="1" applyFont="1" applyFill="1" applyBorder="1" applyAlignment="1" applyProtection="1">
      <alignment horizontal="center"/>
      <protection hidden="1"/>
    </xf>
    <xf numFmtId="168" fontId="13" fillId="0" borderId="1" xfId="2" applyNumberFormat="1" applyFont="1" applyFill="1" applyBorder="1" applyAlignment="1" applyProtection="1">
      <protection hidden="1"/>
    </xf>
    <xf numFmtId="168" fontId="13" fillId="0" borderId="1" xfId="0" applyNumberFormat="1" applyFont="1" applyFill="1" applyBorder="1"/>
    <xf numFmtId="167" fontId="13" fillId="0" borderId="1" xfId="0" applyNumberFormat="1" applyFont="1" applyFill="1" applyBorder="1"/>
    <xf numFmtId="0" fontId="13" fillId="0" borderId="1" xfId="3" applyNumberFormat="1" applyFont="1" applyFill="1" applyBorder="1" applyAlignment="1" applyProtection="1">
      <alignment horizontal="center" vertical="center" wrapText="1"/>
      <protection hidden="1"/>
    </xf>
    <xf numFmtId="0" fontId="13" fillId="0" borderId="4" xfId="3" applyNumberFormat="1" applyFont="1" applyFill="1" applyBorder="1" applyAlignment="1" applyProtection="1">
      <alignment horizontal="center" vertical="center" wrapText="1"/>
      <protection hidden="1"/>
    </xf>
    <xf numFmtId="0" fontId="13" fillId="0" borderId="4" xfId="4" applyNumberFormat="1" applyFont="1" applyFill="1" applyBorder="1" applyAlignment="1" applyProtection="1">
      <alignment horizontal="center" vertical="center" wrapText="1"/>
      <protection hidden="1"/>
    </xf>
    <xf numFmtId="0" fontId="13" fillId="2" borderId="4" xfId="4" applyNumberFormat="1" applyFont="1" applyFill="1" applyBorder="1" applyAlignment="1" applyProtection="1">
      <alignment horizontal="center" vertical="center" wrapText="1"/>
      <protection hidden="1"/>
    </xf>
    <xf numFmtId="0" fontId="13" fillId="0" borderId="5" xfId="4" applyNumberFormat="1" applyFont="1" applyFill="1" applyBorder="1" applyAlignment="1" applyProtection="1">
      <alignment horizontal="center" vertical="center" wrapText="1"/>
      <protection hidden="1"/>
    </xf>
    <xf numFmtId="0" fontId="13" fillId="0" borderId="6" xfId="4" applyNumberFormat="1" applyFont="1" applyFill="1" applyBorder="1" applyAlignment="1" applyProtection="1">
      <alignment horizontal="center" vertical="center" wrapText="1"/>
      <protection hidden="1"/>
    </xf>
    <xf numFmtId="49" fontId="14" fillId="0" borderId="2" xfId="0" applyNumberFormat="1" applyFont="1" applyFill="1" applyBorder="1" applyAlignment="1">
      <alignment wrapText="1"/>
    </xf>
    <xf numFmtId="167" fontId="14" fillId="0" borderId="6" xfId="0" applyNumberFormat="1" applyFont="1" applyFill="1" applyBorder="1"/>
    <xf numFmtId="49" fontId="13" fillId="0" borderId="2" xfId="0" applyNumberFormat="1" applyFont="1" applyFill="1" applyBorder="1" applyAlignment="1">
      <alignment wrapText="1"/>
    </xf>
    <xf numFmtId="167" fontId="13" fillId="0" borderId="6" xfId="0" applyNumberFormat="1" applyFont="1" applyFill="1" applyBorder="1"/>
    <xf numFmtId="49" fontId="13" fillId="2" borderId="2" xfId="0" applyNumberFormat="1" applyFont="1" applyFill="1" applyBorder="1" applyAlignment="1">
      <alignment wrapText="1"/>
    </xf>
    <xf numFmtId="168" fontId="14" fillId="0" borderId="8" xfId="2" applyNumberFormat="1" applyFont="1" applyFill="1" applyBorder="1" applyAlignment="1" applyProtection="1">
      <alignment horizontal="right" vertical="center" wrapText="1"/>
      <protection hidden="1"/>
    </xf>
    <xf numFmtId="167" fontId="14" fillId="0" borderId="8" xfId="0" applyNumberFormat="1" applyFont="1" applyFill="1" applyBorder="1"/>
    <xf numFmtId="167" fontId="14" fillId="0" borderId="9" xfId="0" applyNumberFormat="1" applyFont="1" applyFill="1" applyBorder="1"/>
    <xf numFmtId="0" fontId="13" fillId="0" borderId="3" xfId="11" applyNumberFormat="1" applyFont="1" applyFill="1" applyBorder="1" applyAlignment="1" applyProtection="1">
      <alignment horizontal="center" vertical="center" wrapText="1"/>
      <protection hidden="1"/>
    </xf>
    <xf numFmtId="166" fontId="13" fillId="0" borderId="4" xfId="11" applyNumberFormat="1" applyFont="1" applyFill="1" applyBorder="1" applyAlignment="1" applyProtection="1">
      <alignment horizontal="center" vertical="center" wrapText="1"/>
      <protection hidden="1"/>
    </xf>
    <xf numFmtId="0" fontId="13" fillId="0" borderId="4" xfId="10" applyNumberFormat="1" applyFont="1" applyFill="1" applyBorder="1" applyAlignment="1" applyProtection="1">
      <alignment horizontal="center" vertical="center" wrapText="1"/>
      <protection hidden="1"/>
    </xf>
    <xf numFmtId="0" fontId="13" fillId="0" borderId="5" xfId="10" applyNumberFormat="1" applyFont="1" applyFill="1" applyBorder="1" applyAlignment="1" applyProtection="1">
      <alignment horizontal="center" vertical="center" wrapText="1"/>
      <protection hidden="1"/>
    </xf>
    <xf numFmtId="2" fontId="13" fillId="0" borderId="6" xfId="0" applyNumberFormat="1" applyFont="1" applyBorder="1"/>
    <xf numFmtId="0" fontId="23" fillId="2" borderId="2" xfId="0" applyNumberFormat="1" applyFont="1" applyFill="1" applyBorder="1" applyAlignment="1">
      <alignment horizontal="left" wrapText="1"/>
    </xf>
    <xf numFmtId="0" fontId="14" fillId="0" borderId="7" xfId="0" applyFont="1" applyBorder="1"/>
    <xf numFmtId="0" fontId="14" fillId="0" borderId="8" xfId="0" applyFont="1" applyBorder="1"/>
    <xf numFmtId="171" fontId="14" fillId="0" borderId="8" xfId="0" applyNumberFormat="1" applyFont="1" applyBorder="1"/>
    <xf numFmtId="2" fontId="14" fillId="0" borderId="8" xfId="0" applyNumberFormat="1" applyFont="1" applyBorder="1"/>
    <xf numFmtId="2" fontId="14" fillId="0" borderId="9" xfId="0" applyNumberFormat="1" applyFont="1" applyBorder="1"/>
    <xf numFmtId="49" fontId="14" fillId="0" borderId="3" xfId="0" applyNumberFormat="1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49" fontId="14" fillId="0" borderId="4" xfId="0" applyNumberFormat="1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vertical="center" wrapText="1"/>
    </xf>
    <xf numFmtId="4" fontId="14" fillId="0" borderId="6" xfId="2" applyNumberFormat="1" applyFont="1" applyFill="1" applyBorder="1" applyAlignment="1">
      <alignment vertical="center"/>
    </xf>
    <xf numFmtId="0" fontId="14" fillId="0" borderId="2" xfId="0" applyFont="1" applyFill="1" applyBorder="1" applyAlignment="1">
      <alignment horizontal="left" vertical="center" wrapText="1"/>
    </xf>
    <xf numFmtId="4" fontId="13" fillId="0" borderId="6" xfId="2" applyNumberFormat="1" applyFont="1" applyFill="1" applyBorder="1" applyAlignment="1">
      <alignment vertical="center"/>
    </xf>
    <xf numFmtId="49" fontId="13" fillId="0" borderId="2" xfId="0" applyNumberFormat="1" applyFont="1" applyFill="1" applyBorder="1" applyAlignment="1">
      <alignment horizontal="left" vertical="center" wrapText="1"/>
    </xf>
    <xf numFmtId="49" fontId="13" fillId="2" borderId="2" xfId="0" applyNumberFormat="1" applyFont="1" applyFill="1" applyBorder="1" applyAlignment="1">
      <alignment horizontal="left" vertical="center" wrapText="1"/>
    </xf>
    <xf numFmtId="49" fontId="14" fillId="0" borderId="2" xfId="0" applyNumberFormat="1" applyFont="1" applyFill="1" applyBorder="1" applyAlignment="1">
      <alignment vertical="center" wrapText="1"/>
    </xf>
    <xf numFmtId="0" fontId="13" fillId="0" borderId="2" xfId="0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vertical="center" wrapText="1"/>
    </xf>
    <xf numFmtId="0" fontId="13" fillId="0" borderId="2" xfId="24" applyFont="1" applyFill="1" applyBorder="1" applyAlignment="1">
      <alignment horizontal="left" vertical="center" wrapText="1"/>
    </xf>
    <xf numFmtId="0" fontId="13" fillId="2" borderId="2" xfId="0" applyFont="1" applyFill="1" applyBorder="1" applyAlignment="1">
      <alignment vertical="center" wrapText="1"/>
    </xf>
    <xf numFmtId="49" fontId="13" fillId="0" borderId="12" xfId="0" applyNumberFormat="1" applyFont="1" applyFill="1" applyBorder="1" applyAlignment="1">
      <alignment vertical="center" wrapText="1"/>
    </xf>
    <xf numFmtId="49" fontId="14" fillId="0" borderId="2" xfId="0" applyNumberFormat="1" applyFont="1" applyFill="1" applyBorder="1" applyAlignment="1">
      <alignment horizontal="left" vertical="center" wrapText="1"/>
    </xf>
    <xf numFmtId="2" fontId="21" fillId="0" borderId="2" xfId="0" applyNumberFormat="1" applyFont="1" applyFill="1" applyBorder="1" applyAlignment="1">
      <alignment horizontal="left" vertical="center" wrapText="1"/>
    </xf>
    <xf numFmtId="2" fontId="22" fillId="0" borderId="2" xfId="0" applyNumberFormat="1" applyFont="1" applyFill="1" applyBorder="1" applyAlignment="1">
      <alignment horizontal="left" vertical="center" wrapText="1"/>
    </xf>
    <xf numFmtId="49" fontId="14" fillId="0" borderId="7" xfId="0" applyNumberFormat="1" applyFont="1" applyFill="1" applyBorder="1" applyAlignment="1">
      <alignment vertical="center" wrapText="1"/>
    </xf>
    <xf numFmtId="0" fontId="14" fillId="0" borderId="8" xfId="0" applyFont="1" applyFill="1" applyBorder="1" applyAlignment="1">
      <alignment horizontal="center" vertical="center" wrapText="1"/>
    </xf>
    <xf numFmtId="49" fontId="14" fillId="0" borderId="8" xfId="0" applyNumberFormat="1" applyFont="1" applyFill="1" applyBorder="1" applyAlignment="1">
      <alignment horizontal="center" vertical="center" wrapText="1"/>
    </xf>
    <xf numFmtId="170" fontId="14" fillId="0" borderId="8" xfId="0" applyNumberFormat="1" applyFont="1" applyFill="1" applyBorder="1" applyAlignment="1">
      <alignment vertical="center" wrapText="1"/>
    </xf>
    <xf numFmtId="4" fontId="14" fillId="0" borderId="8" xfId="2" applyNumberFormat="1" applyFont="1" applyFill="1" applyBorder="1" applyAlignment="1">
      <alignment vertical="center"/>
    </xf>
    <xf numFmtId="4" fontId="14" fillId="0" borderId="9" xfId="2" applyNumberFormat="1" applyFont="1" applyFill="1" applyBorder="1" applyAlignment="1">
      <alignment vertical="center"/>
    </xf>
    <xf numFmtId="49" fontId="14" fillId="0" borderId="2" xfId="0" applyNumberFormat="1" applyFont="1" applyFill="1" applyBorder="1" applyAlignment="1">
      <alignment horizontal="center" vertical="center"/>
    </xf>
    <xf numFmtId="0" fontId="13" fillId="0" borderId="6" xfId="6" applyFont="1" applyBorder="1" applyAlignment="1">
      <alignment vertical="center"/>
    </xf>
    <xf numFmtId="49" fontId="13" fillId="0" borderId="2" xfId="0" applyNumberFormat="1" applyFont="1" applyFill="1" applyBorder="1" applyAlignment="1">
      <alignment horizontal="center" vertical="center"/>
    </xf>
    <xf numFmtId="2" fontId="14" fillId="0" borderId="6" xfId="6" applyNumberFormat="1" applyFont="1" applyBorder="1" applyAlignment="1">
      <alignment vertical="center"/>
    </xf>
    <xf numFmtId="2" fontId="13" fillId="0" borderId="6" xfId="6" applyNumberFormat="1" applyFont="1" applyBorder="1" applyAlignment="1">
      <alignment vertical="center"/>
    </xf>
    <xf numFmtId="49" fontId="14" fillId="0" borderId="7" xfId="0" applyNumberFormat="1" applyFont="1" applyFill="1" applyBorder="1" applyAlignment="1">
      <alignment horizontal="center" vertical="center"/>
    </xf>
    <xf numFmtId="49" fontId="14" fillId="0" borderId="8" xfId="0" applyNumberFormat="1" applyFont="1" applyFill="1" applyBorder="1" applyAlignment="1">
      <alignment vertical="center"/>
    </xf>
    <xf numFmtId="169" fontId="14" fillId="0" borderId="8" xfId="0" applyNumberFormat="1" applyFont="1" applyFill="1" applyBorder="1" applyAlignment="1">
      <alignment vertical="center"/>
    </xf>
    <xf numFmtId="2" fontId="14" fillId="0" borderId="9" xfId="6" applyNumberFormat="1" applyFont="1" applyBorder="1" applyAlignment="1">
      <alignment vertical="center"/>
    </xf>
    <xf numFmtId="0" fontId="23" fillId="0" borderId="14" xfId="0" applyNumberFormat="1" applyFont="1" applyBorder="1" applyAlignment="1">
      <alignment horizontal="left" wrapText="1"/>
    </xf>
    <xf numFmtId="49" fontId="23" fillId="0" borderId="15" xfId="0" quotePrefix="1" applyNumberFormat="1" applyFont="1" applyBorder="1" applyAlignment="1">
      <alignment horizontal="center"/>
    </xf>
    <xf numFmtId="49" fontId="23" fillId="0" borderId="15" xfId="0" applyNumberFormat="1" applyFont="1" applyBorder="1" applyAlignment="1">
      <alignment horizontal="center"/>
    </xf>
    <xf numFmtId="170" fontId="23" fillId="0" borderId="15" xfId="0" applyNumberFormat="1" applyFont="1" applyBorder="1" applyAlignment="1">
      <alignment horizontal="right"/>
    </xf>
    <xf numFmtId="2" fontId="13" fillId="0" borderId="15" xfId="0" applyNumberFormat="1" applyFont="1" applyBorder="1"/>
    <xf numFmtId="2" fontId="13" fillId="0" borderId="16" xfId="0" applyNumberFormat="1" applyFont="1" applyBorder="1"/>
    <xf numFmtId="0" fontId="13" fillId="2" borderId="0" xfId="0" applyFont="1" applyFill="1"/>
    <xf numFmtId="166" fontId="13" fillId="2" borderId="4" xfId="11" applyNumberFormat="1" applyFont="1" applyFill="1" applyBorder="1" applyAlignment="1" applyProtection="1">
      <alignment horizontal="center" vertical="center" wrapText="1"/>
      <protection hidden="1"/>
    </xf>
    <xf numFmtId="170" fontId="23" fillId="2" borderId="1" xfId="0" applyNumberFormat="1" applyFont="1" applyFill="1" applyBorder="1" applyAlignment="1">
      <alignment horizontal="right"/>
    </xf>
    <xf numFmtId="170" fontId="23" fillId="2" borderId="15" xfId="0" applyNumberFormat="1" applyFont="1" applyFill="1" applyBorder="1" applyAlignment="1">
      <alignment horizontal="right"/>
    </xf>
    <xf numFmtId="170" fontId="14" fillId="2" borderId="8" xfId="0" applyNumberFormat="1" applyFont="1" applyFill="1" applyBorder="1" applyAlignment="1">
      <alignment horizontal="right"/>
    </xf>
    <xf numFmtId="170" fontId="13" fillId="2" borderId="0" xfId="0" applyNumberFormat="1" applyFont="1" applyFill="1"/>
    <xf numFmtId="171" fontId="23" fillId="2" borderId="15" xfId="0" applyNumberFormat="1" applyFont="1" applyFill="1" applyBorder="1" applyAlignment="1">
      <alignment horizontal="right" shrinkToFit="1"/>
    </xf>
    <xf numFmtId="171" fontId="14" fillId="2" borderId="8" xfId="0" applyNumberFormat="1" applyFont="1" applyFill="1" applyBorder="1"/>
    <xf numFmtId="0" fontId="23" fillId="0" borderId="13" xfId="0" applyFont="1" applyBorder="1" applyAlignment="1">
      <alignment horizontal="left" vertical="top" wrapText="1"/>
    </xf>
    <xf numFmtId="0" fontId="23" fillId="0" borderId="17" xfId="0" applyFont="1" applyBorder="1" applyAlignment="1">
      <alignment horizontal="left" vertical="top" wrapText="1"/>
    </xf>
    <xf numFmtId="0" fontId="23" fillId="0" borderId="1" xfId="0" applyFont="1" applyBorder="1" applyAlignment="1">
      <alignment horizontal="left" vertical="top" wrapText="1"/>
    </xf>
    <xf numFmtId="0" fontId="13" fillId="0" borderId="10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0" fillId="0" borderId="0" xfId="8" applyNumberFormat="1" applyFont="1" applyFill="1" applyBorder="1" applyAlignment="1" applyProtection="1">
      <alignment horizontal="center" vertical="center" wrapText="1"/>
      <protection hidden="1"/>
    </xf>
    <xf numFmtId="49" fontId="14" fillId="0" borderId="7" xfId="0" applyNumberFormat="1" applyFont="1" applyFill="1" applyBorder="1" applyAlignment="1">
      <alignment horizontal="left"/>
    </xf>
    <xf numFmtId="49" fontId="14" fillId="0" borderId="8" xfId="0" applyNumberFormat="1" applyFont="1" applyFill="1" applyBorder="1" applyAlignment="1">
      <alignment horizontal="left"/>
    </xf>
    <xf numFmtId="0" fontId="10" fillId="0" borderId="0" xfId="2" applyNumberFormat="1" applyFont="1" applyFill="1" applyBorder="1" applyAlignment="1" applyProtection="1">
      <alignment horizontal="center" vertical="center" wrapText="1"/>
      <protection hidden="1"/>
    </xf>
    <xf numFmtId="0" fontId="13" fillId="0" borderId="3" xfId="3" applyNumberFormat="1" applyFont="1" applyFill="1" applyBorder="1" applyAlignment="1" applyProtection="1">
      <alignment horizontal="center" vertical="center" wrapText="1"/>
      <protection hidden="1"/>
    </xf>
    <xf numFmtId="0" fontId="13" fillId="0" borderId="2" xfId="3" applyNumberFormat="1" applyFont="1" applyFill="1" applyBorder="1" applyAlignment="1" applyProtection="1">
      <alignment horizontal="center" vertical="center" wrapText="1"/>
      <protection hidden="1"/>
    </xf>
    <xf numFmtId="0" fontId="13" fillId="0" borderId="4" xfId="3" applyNumberFormat="1" applyFont="1" applyFill="1" applyBorder="1" applyAlignment="1" applyProtection="1">
      <alignment horizontal="center" vertical="center" wrapText="1"/>
      <protection hidden="1"/>
    </xf>
    <xf numFmtId="0" fontId="13" fillId="0" borderId="1" xfId="3" applyNumberFormat="1" applyFont="1" applyFill="1" applyBorder="1" applyAlignment="1" applyProtection="1">
      <alignment horizontal="center" vertical="center" wrapText="1"/>
      <protection hidden="1"/>
    </xf>
    <xf numFmtId="0" fontId="10" fillId="0" borderId="0" xfId="0" applyFont="1" applyFill="1" applyAlignment="1">
      <alignment horizontal="center"/>
    </xf>
    <xf numFmtId="49" fontId="14" fillId="0" borderId="4" xfId="0" applyNumberFormat="1" applyFont="1" applyFill="1" applyBorder="1" applyAlignment="1">
      <alignment horizontal="center" vertical="center" wrapText="1"/>
    </xf>
    <xf numFmtId="0" fontId="14" fillId="0" borderId="5" xfId="6" applyFont="1" applyBorder="1" applyAlignment="1">
      <alignment horizontal="center" wrapText="1"/>
    </xf>
    <xf numFmtId="0" fontId="14" fillId="0" borderId="6" xfId="6" applyFont="1" applyBorder="1" applyAlignment="1">
      <alignment horizontal="center" wrapText="1"/>
    </xf>
    <xf numFmtId="0" fontId="14" fillId="0" borderId="3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</cellXfs>
  <cellStyles count="27">
    <cellStyle name="Обычный" xfId="0" builtinId="0"/>
    <cellStyle name="Обычный 11" xfId="6"/>
    <cellStyle name="Обычный 2" xfId="18"/>
    <cellStyle name="Обычный 2 10 2 3 2" xfId="8"/>
    <cellStyle name="Обычный 2 17 2 2 2" xfId="2"/>
    <cellStyle name="Обычный 2 2" xfId="10"/>
    <cellStyle name="Обычный 2 2 3" xfId="11"/>
    <cellStyle name="Обычный 2 25" xfId="1"/>
    <cellStyle name="Обычный 2 3" xfId="21"/>
    <cellStyle name="Обычный 2 4" xfId="5"/>
    <cellStyle name="Обычный 2 5" xfId="23"/>
    <cellStyle name="Обычный 2 6 2 2 2 2" xfId="3"/>
    <cellStyle name="Обычный 2 6 2 2 2 2 2" xfId="9"/>
    <cellStyle name="Обычный 2 83" xfId="14"/>
    <cellStyle name="Обычный 2 84" xfId="15"/>
    <cellStyle name="Обычный 2 85" xfId="16"/>
    <cellStyle name="Обычный 3" xfId="13"/>
    <cellStyle name="Обычный 4" xfId="17"/>
    <cellStyle name="Обычный 5" xfId="19"/>
    <cellStyle name="Обычный 6" xfId="20"/>
    <cellStyle name="Обычный 7" xfId="22"/>
    <cellStyle name="Обычный 8" xfId="26"/>
    <cellStyle name="Обычный_tmp" xfId="4"/>
    <cellStyle name="Обычный_функциональная" xfId="24"/>
    <cellStyle name="Процентный 2 2 2 2" xfId="12"/>
    <cellStyle name="Процентный 2 2 2 2 2" xfId="25"/>
    <cellStyle name="Финансовый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414338</xdr:colOff>
      <xdr:row>4</xdr:row>
      <xdr:rowOff>0</xdr:rowOff>
    </xdr:from>
    <xdr:to>
      <xdr:col>8</xdr:col>
      <xdr:colOff>0</xdr:colOff>
      <xdr:row>4</xdr:row>
      <xdr:rowOff>28575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7634288" y="57150"/>
          <a:ext cx="4393406" cy="6762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0" tIns="22860" rIns="27432" bIns="0" anchor="t" upright="1"/>
        <a:lstStyle/>
        <a:p>
          <a:pPr algn="r" rtl="1">
            <a:defRPr sz="1000"/>
          </a:pPr>
          <a:r>
            <a:rPr lang="ru-RU" sz="1000" b="0" i="0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Приложение №3</a:t>
          </a:r>
          <a:endParaRPr lang="ru-RU" sz="1000" b="0" i="0" strike="noStrike">
            <a:solidFill>
              <a:srgbClr val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2;&#1086;&#1080;%20&#1076;&#1086;&#1082;&#1091;&#1084;&#1077;&#1085;&#1090;&#1099;/&#1088;&#1086;&#1089;&#1087;&#1080;&#1089;&#1100;%202002/&#1050;&#1085;&#1080;&#1075;&#1072;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&#1052;&#1086;&#1080;%20&#1076;&#1086;&#1082;&#1091;&#1084;&#1077;&#1085;&#1090;&#1099;\&#1088;&#1086;&#1089;&#1087;&#1080;&#1089;&#1100;%202002\&#1050;&#1085;&#1080;&#1075;&#1072;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 раздел"/>
      <sheetName val="Лист6"/>
      <sheetName val="Лист5"/>
      <sheetName val="Лист1"/>
      <sheetName val="Лист8"/>
      <sheetName val="Лист9"/>
      <sheetName val="Лист7"/>
      <sheetName val="Лист3"/>
      <sheetName val="Лист2"/>
      <sheetName val="17 раздел"/>
      <sheetName val="14 раздел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 раздел"/>
      <sheetName val="Лист6"/>
      <sheetName val="Лист5"/>
      <sheetName val="Лист1"/>
      <sheetName val="Лист8"/>
      <sheetName val="Лист9"/>
      <sheetName val="Лист7"/>
      <sheetName val="Лист3"/>
      <sheetName val="Лист2"/>
      <sheetName val="17 раздел"/>
      <sheetName val="14 раздел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tabSelected="1" view="pageBreakPreview" zoomScaleSheetLayoutView="100" workbookViewId="0">
      <selection activeCell="F11" sqref="F11"/>
    </sheetView>
  </sheetViews>
  <sheetFormatPr defaultRowHeight="12.75" x14ac:dyDescent="0.2"/>
  <cols>
    <col min="1" max="1" width="40.28515625" style="35" customWidth="1"/>
    <col min="2" max="2" width="7.28515625" style="35" customWidth="1"/>
    <col min="3" max="3" width="23.85546875" style="35" customWidth="1"/>
    <col min="4" max="4" width="14.28515625" style="121" customWidth="1"/>
    <col min="5" max="5" width="14.42578125" style="35" customWidth="1"/>
    <col min="6" max="6" width="14.5703125" style="121" customWidth="1"/>
    <col min="7" max="7" width="10.140625" style="35" customWidth="1"/>
    <col min="8" max="8" width="11.28515625" style="35" customWidth="1"/>
    <col min="9" max="16384" width="9.140625" style="35"/>
  </cols>
  <sheetData>
    <row r="1" spans="1:8" x14ac:dyDescent="0.2">
      <c r="G1" s="13"/>
      <c r="H1" s="13" t="s">
        <v>302</v>
      </c>
    </row>
    <row r="2" spans="1:8" x14ac:dyDescent="0.2">
      <c r="G2" s="13"/>
      <c r="H2" s="13" t="s">
        <v>70</v>
      </c>
    </row>
    <row r="3" spans="1:8" x14ac:dyDescent="0.2">
      <c r="G3" s="13"/>
      <c r="H3" s="13" t="s">
        <v>363</v>
      </c>
    </row>
    <row r="4" spans="1:8" x14ac:dyDescent="0.2">
      <c r="G4" s="13"/>
      <c r="H4" s="13" t="s">
        <v>364</v>
      </c>
    </row>
    <row r="5" spans="1:8" x14ac:dyDescent="0.2">
      <c r="G5" s="13"/>
    </row>
    <row r="6" spans="1:8" ht="23.25" customHeight="1" x14ac:dyDescent="0.25">
      <c r="A6" s="134" t="s">
        <v>356</v>
      </c>
      <c r="B6" s="134"/>
      <c r="C6" s="134"/>
      <c r="D6" s="134"/>
      <c r="E6" s="134"/>
      <c r="F6" s="134"/>
      <c r="G6" s="134"/>
    </row>
    <row r="7" spans="1:8" ht="15.75" customHeight="1" thickBot="1" x14ac:dyDescent="0.25">
      <c r="G7" s="13"/>
    </row>
    <row r="8" spans="1:8" s="39" customFormat="1" ht="66" customHeight="1" x14ac:dyDescent="0.25">
      <c r="A8" s="71" t="s">
        <v>61</v>
      </c>
      <c r="B8" s="132" t="s">
        <v>266</v>
      </c>
      <c r="C8" s="133"/>
      <c r="D8" s="122" t="s">
        <v>41</v>
      </c>
      <c r="E8" s="73" t="s">
        <v>352</v>
      </c>
      <c r="F8" s="122" t="s">
        <v>4</v>
      </c>
      <c r="G8" s="73" t="s">
        <v>42</v>
      </c>
      <c r="H8" s="74" t="s">
        <v>353</v>
      </c>
    </row>
    <row r="9" spans="1:8" ht="133.5" customHeight="1" x14ac:dyDescent="0.2">
      <c r="A9" s="76" t="s">
        <v>303</v>
      </c>
      <c r="B9" s="36" t="s">
        <v>85</v>
      </c>
      <c r="C9" s="36" t="s">
        <v>304</v>
      </c>
      <c r="D9" s="42">
        <v>1886.04</v>
      </c>
      <c r="E9" s="42">
        <v>1886.04</v>
      </c>
      <c r="F9" s="44">
        <v>1931.6890800000001</v>
      </c>
      <c r="G9" s="41">
        <f>F9/D9*100</f>
        <v>102.42036648215309</v>
      </c>
      <c r="H9" s="75">
        <f>F9/E9*100</f>
        <v>102.42036648215309</v>
      </c>
    </row>
    <row r="10" spans="1:8" ht="138.75" customHeight="1" x14ac:dyDescent="0.2">
      <c r="A10" s="76" t="s">
        <v>305</v>
      </c>
      <c r="B10" s="37" t="s">
        <v>85</v>
      </c>
      <c r="C10" s="38" t="s">
        <v>306</v>
      </c>
      <c r="D10" s="42">
        <v>10.75</v>
      </c>
      <c r="E10" s="42">
        <v>10.75</v>
      </c>
      <c r="F10" s="44">
        <v>13.58503</v>
      </c>
      <c r="G10" s="41">
        <f t="shared" ref="G10:G36" si="0">F10/D10*100</f>
        <v>126.37237209302326</v>
      </c>
      <c r="H10" s="75">
        <f t="shared" ref="H10:H36" si="1">F10/E10*100</f>
        <v>126.37237209302326</v>
      </c>
    </row>
    <row r="11" spans="1:8" ht="124.5" customHeight="1" x14ac:dyDescent="0.2">
      <c r="A11" s="76" t="s">
        <v>307</v>
      </c>
      <c r="B11" s="37" t="s">
        <v>85</v>
      </c>
      <c r="C11" s="38" t="s">
        <v>308</v>
      </c>
      <c r="D11" s="42">
        <v>2480.9699999999998</v>
      </c>
      <c r="E11" s="42">
        <v>2480.9699999999998</v>
      </c>
      <c r="F11" s="44">
        <v>2568.3566999999998</v>
      </c>
      <c r="G11" s="41">
        <f t="shared" si="0"/>
        <v>103.52227959225627</v>
      </c>
      <c r="H11" s="75">
        <f t="shared" si="1"/>
        <v>103.52227959225627</v>
      </c>
    </row>
    <row r="12" spans="1:8" ht="101.25" customHeight="1" x14ac:dyDescent="0.2">
      <c r="A12" s="76" t="s">
        <v>309</v>
      </c>
      <c r="B12" s="37" t="s">
        <v>85</v>
      </c>
      <c r="C12" s="38" t="s">
        <v>310</v>
      </c>
      <c r="D12" s="42">
        <v>-270.20999999999998</v>
      </c>
      <c r="E12" s="42">
        <v>-270.20999999999998</v>
      </c>
      <c r="F12" s="44">
        <v>-329.40264000000002</v>
      </c>
      <c r="G12" s="41">
        <f t="shared" si="0"/>
        <v>121.90616187409795</v>
      </c>
      <c r="H12" s="75">
        <f t="shared" si="1"/>
        <v>121.90616187409795</v>
      </c>
    </row>
    <row r="13" spans="1:8" ht="75.75" customHeight="1" x14ac:dyDescent="0.2">
      <c r="A13" s="76" t="s">
        <v>62</v>
      </c>
      <c r="B13" s="37" t="s">
        <v>311</v>
      </c>
      <c r="C13" s="38" t="s">
        <v>342</v>
      </c>
      <c r="D13" s="43">
        <v>34468.452590000001</v>
      </c>
      <c r="E13" s="43">
        <v>34468.452590000001</v>
      </c>
      <c r="F13" s="44">
        <v>36632.295400000003</v>
      </c>
      <c r="G13" s="41">
        <f t="shared" si="0"/>
        <v>106.27774862927201</v>
      </c>
      <c r="H13" s="75">
        <f t="shared" si="1"/>
        <v>106.27774862927201</v>
      </c>
    </row>
    <row r="14" spans="1:8" ht="99.75" customHeight="1" x14ac:dyDescent="0.2">
      <c r="A14" s="76" t="s">
        <v>63</v>
      </c>
      <c r="B14" s="38" t="s">
        <v>311</v>
      </c>
      <c r="C14" s="38" t="s">
        <v>343</v>
      </c>
      <c r="D14" s="43">
        <v>126.44161</v>
      </c>
      <c r="E14" s="43">
        <v>126.44161</v>
      </c>
      <c r="F14" s="44">
        <v>224.16606999999999</v>
      </c>
      <c r="G14" s="41">
        <f t="shared" si="0"/>
        <v>177.28821232187727</v>
      </c>
      <c r="H14" s="75">
        <f t="shared" si="1"/>
        <v>177.28821232187727</v>
      </c>
    </row>
    <row r="15" spans="1:8" ht="59.25" customHeight="1" x14ac:dyDescent="0.2">
      <c r="A15" s="76" t="s">
        <v>64</v>
      </c>
      <c r="B15" s="37" t="s">
        <v>311</v>
      </c>
      <c r="C15" s="38" t="s">
        <v>344</v>
      </c>
      <c r="D15" s="43">
        <v>197.77387999999999</v>
      </c>
      <c r="E15" s="43">
        <v>197.77387999999999</v>
      </c>
      <c r="F15" s="44">
        <v>193.14562000000001</v>
      </c>
      <c r="G15" s="41">
        <f t="shared" si="0"/>
        <v>97.65982241942163</v>
      </c>
      <c r="H15" s="75">
        <f t="shared" si="1"/>
        <v>97.65982241942163</v>
      </c>
    </row>
    <row r="16" spans="1:8" ht="100.5" customHeight="1" x14ac:dyDescent="0.2">
      <c r="A16" s="76" t="s">
        <v>358</v>
      </c>
      <c r="B16" s="37" t="s">
        <v>311</v>
      </c>
      <c r="C16" s="38" t="s">
        <v>357</v>
      </c>
      <c r="D16" s="43">
        <v>123.20322</v>
      </c>
      <c r="E16" s="43">
        <v>123.20322</v>
      </c>
      <c r="F16" s="44">
        <v>206.39892</v>
      </c>
      <c r="G16" s="41">
        <f t="shared" si="0"/>
        <v>167.52721235694978</v>
      </c>
      <c r="H16" s="75">
        <f t="shared" si="1"/>
        <v>167.52721235694978</v>
      </c>
    </row>
    <row r="17" spans="1:8" ht="32.25" customHeight="1" x14ac:dyDescent="0.2">
      <c r="A17" s="76" t="s">
        <v>65</v>
      </c>
      <c r="B17" s="37" t="s">
        <v>311</v>
      </c>
      <c r="C17" s="38" t="s">
        <v>312</v>
      </c>
      <c r="D17" s="43">
        <v>4.9429999999999996</v>
      </c>
      <c r="E17" s="43">
        <v>4.9429999999999996</v>
      </c>
      <c r="F17" s="44">
        <v>4.8820399999999999</v>
      </c>
      <c r="G17" s="41">
        <f t="shared" si="0"/>
        <v>98.766740845640314</v>
      </c>
      <c r="H17" s="75">
        <f t="shared" si="1"/>
        <v>98.766740845640314</v>
      </c>
    </row>
    <row r="18" spans="1:8" ht="60.75" customHeight="1" x14ac:dyDescent="0.2">
      <c r="A18" s="76" t="s">
        <v>345</v>
      </c>
      <c r="B18" s="37" t="s">
        <v>311</v>
      </c>
      <c r="C18" s="38" t="s">
        <v>313</v>
      </c>
      <c r="D18" s="43">
        <v>2748.4609999999998</v>
      </c>
      <c r="E18" s="43">
        <v>2748.4609999999998</v>
      </c>
      <c r="F18" s="44">
        <v>2936.1508699999999</v>
      </c>
      <c r="G18" s="41">
        <f t="shared" si="0"/>
        <v>106.82890788699568</v>
      </c>
      <c r="H18" s="75">
        <f t="shared" si="1"/>
        <v>106.82890788699568</v>
      </c>
    </row>
    <row r="19" spans="1:8" ht="45.75" customHeight="1" x14ac:dyDescent="0.2">
      <c r="A19" s="76" t="s">
        <v>346</v>
      </c>
      <c r="B19" s="37" t="s">
        <v>311</v>
      </c>
      <c r="C19" s="38" t="s">
        <v>314</v>
      </c>
      <c r="D19" s="43">
        <v>8093.0407800000003</v>
      </c>
      <c r="E19" s="43">
        <v>8093.0407800000003</v>
      </c>
      <c r="F19" s="44">
        <v>8103.8190999999997</v>
      </c>
      <c r="G19" s="41">
        <f t="shared" si="0"/>
        <v>100.13318010242374</v>
      </c>
      <c r="H19" s="75">
        <f t="shared" si="1"/>
        <v>100.13318010242374</v>
      </c>
    </row>
    <row r="20" spans="1:8" ht="48" customHeight="1" x14ac:dyDescent="0.2">
      <c r="A20" s="76" t="s">
        <v>347</v>
      </c>
      <c r="B20" s="37" t="s">
        <v>311</v>
      </c>
      <c r="C20" s="38" t="s">
        <v>348</v>
      </c>
      <c r="D20" s="43">
        <v>3851</v>
      </c>
      <c r="E20" s="43">
        <v>3851</v>
      </c>
      <c r="F20" s="44">
        <v>4166.2344300000004</v>
      </c>
      <c r="G20" s="41">
        <f t="shared" si="0"/>
        <v>108.18578109581929</v>
      </c>
      <c r="H20" s="75">
        <f t="shared" si="1"/>
        <v>108.18578109581929</v>
      </c>
    </row>
    <row r="21" spans="1:8" ht="87" customHeight="1" x14ac:dyDescent="0.2">
      <c r="A21" s="76" t="s">
        <v>315</v>
      </c>
      <c r="B21" s="37" t="s">
        <v>316</v>
      </c>
      <c r="C21" s="38" t="s">
        <v>317</v>
      </c>
      <c r="D21" s="123">
        <v>2605.4978599999999</v>
      </c>
      <c r="E21" s="45">
        <v>2605.4978599999999</v>
      </c>
      <c r="F21" s="44">
        <v>3236.2753499999999</v>
      </c>
      <c r="G21" s="41">
        <f t="shared" si="0"/>
        <v>124.20948025649116</v>
      </c>
      <c r="H21" s="75">
        <f t="shared" si="1"/>
        <v>124.20948025649116</v>
      </c>
    </row>
    <row r="22" spans="1:8" ht="93" customHeight="1" x14ac:dyDescent="0.2">
      <c r="A22" s="76" t="s">
        <v>318</v>
      </c>
      <c r="B22" s="37" t="s">
        <v>316</v>
      </c>
      <c r="C22" s="38" t="s">
        <v>319</v>
      </c>
      <c r="D22" s="123">
        <v>1670</v>
      </c>
      <c r="E22" s="45">
        <v>1670</v>
      </c>
      <c r="F22" s="44">
        <v>1661.51567</v>
      </c>
      <c r="G22" s="41">
        <f t="shared" si="0"/>
        <v>99.491956287425154</v>
      </c>
      <c r="H22" s="75">
        <f t="shared" si="1"/>
        <v>99.491956287425154</v>
      </c>
    </row>
    <row r="23" spans="1:8" ht="84" customHeight="1" x14ac:dyDescent="0.2">
      <c r="A23" s="76" t="s">
        <v>320</v>
      </c>
      <c r="B23" s="37" t="s">
        <v>316</v>
      </c>
      <c r="C23" s="38" t="s">
        <v>321</v>
      </c>
      <c r="D23" s="123">
        <v>9218.7844499999992</v>
      </c>
      <c r="E23" s="45">
        <v>9218.7844499999992</v>
      </c>
      <c r="F23" s="44">
        <v>9404.0680400000001</v>
      </c>
      <c r="G23" s="41">
        <f t="shared" si="0"/>
        <v>102.00984838082422</v>
      </c>
      <c r="H23" s="75">
        <f t="shared" si="1"/>
        <v>102.00984838082422</v>
      </c>
    </row>
    <row r="24" spans="1:8" ht="45" customHeight="1" x14ac:dyDescent="0.2">
      <c r="A24" s="76" t="s">
        <v>322</v>
      </c>
      <c r="B24" s="37" t="s">
        <v>316</v>
      </c>
      <c r="C24" s="38" t="s">
        <v>323</v>
      </c>
      <c r="D24" s="123">
        <v>532.51400000000001</v>
      </c>
      <c r="E24" s="45">
        <v>532.51400000000001</v>
      </c>
      <c r="F24" s="44">
        <v>584.05399999999997</v>
      </c>
      <c r="G24" s="41">
        <f t="shared" si="0"/>
        <v>109.67861877809784</v>
      </c>
      <c r="H24" s="75">
        <f t="shared" si="1"/>
        <v>109.67861877809784</v>
      </c>
    </row>
    <row r="25" spans="1:8" ht="33" customHeight="1" x14ac:dyDescent="0.2">
      <c r="A25" s="76" t="s">
        <v>324</v>
      </c>
      <c r="B25" s="37" t="s">
        <v>316</v>
      </c>
      <c r="C25" s="38" t="s">
        <v>325</v>
      </c>
      <c r="D25" s="123">
        <v>347.04844000000003</v>
      </c>
      <c r="E25" s="45">
        <v>347.04844000000003</v>
      </c>
      <c r="F25" s="44">
        <v>445.19463999999999</v>
      </c>
      <c r="G25" s="41">
        <f t="shared" ref="G25" si="2">F25/D25*100</f>
        <v>128.28025966634513</v>
      </c>
      <c r="H25" s="75">
        <f t="shared" ref="H25" si="3">F25/E25*100</f>
        <v>128.28025966634513</v>
      </c>
    </row>
    <row r="26" spans="1:8" ht="99" customHeight="1" x14ac:dyDescent="0.2">
      <c r="A26" s="76" t="s">
        <v>326</v>
      </c>
      <c r="B26" s="37" t="s">
        <v>316</v>
      </c>
      <c r="C26" s="38" t="s">
        <v>327</v>
      </c>
      <c r="D26" s="123">
        <v>1315.7203300000001</v>
      </c>
      <c r="E26" s="45">
        <v>1315.7203300000001</v>
      </c>
      <c r="F26" s="44">
        <v>2387.7203300000001</v>
      </c>
      <c r="G26" s="41">
        <f t="shared" si="0"/>
        <v>181.47628151341252</v>
      </c>
      <c r="H26" s="75">
        <f t="shared" si="1"/>
        <v>181.47628151341252</v>
      </c>
    </row>
    <row r="27" spans="1:8" ht="99" customHeight="1" x14ac:dyDescent="0.2">
      <c r="A27" s="76" t="s">
        <v>360</v>
      </c>
      <c r="B27" s="37" t="s">
        <v>316</v>
      </c>
      <c r="C27" s="38" t="s">
        <v>359</v>
      </c>
      <c r="D27" s="123">
        <v>184</v>
      </c>
      <c r="E27" s="45">
        <v>184</v>
      </c>
      <c r="F27" s="44">
        <v>184</v>
      </c>
      <c r="G27" s="41">
        <f t="shared" si="0"/>
        <v>100</v>
      </c>
      <c r="H27" s="75">
        <f t="shared" si="1"/>
        <v>100</v>
      </c>
    </row>
    <row r="28" spans="1:8" ht="57" customHeight="1" x14ac:dyDescent="0.2">
      <c r="A28" s="76" t="s">
        <v>328</v>
      </c>
      <c r="B28" s="37" t="s">
        <v>316</v>
      </c>
      <c r="C28" s="38" t="s">
        <v>329</v>
      </c>
      <c r="D28" s="123">
        <v>945.90441999999996</v>
      </c>
      <c r="E28" s="45">
        <v>945.90441999999996</v>
      </c>
      <c r="F28" s="44">
        <v>947.66558999999995</v>
      </c>
      <c r="G28" s="41">
        <f t="shared" si="0"/>
        <v>100.18618900205583</v>
      </c>
      <c r="H28" s="75">
        <f t="shared" si="1"/>
        <v>100.18618900205583</v>
      </c>
    </row>
    <row r="29" spans="1:8" ht="63" customHeight="1" x14ac:dyDescent="0.2">
      <c r="A29" s="76" t="s">
        <v>330</v>
      </c>
      <c r="B29" s="37" t="s">
        <v>316</v>
      </c>
      <c r="C29" s="38" t="s">
        <v>331</v>
      </c>
      <c r="D29" s="123">
        <v>163.5</v>
      </c>
      <c r="E29" s="45">
        <v>163.5</v>
      </c>
      <c r="F29" s="44">
        <v>163.5</v>
      </c>
      <c r="G29" s="41">
        <f t="shared" si="0"/>
        <v>100</v>
      </c>
      <c r="H29" s="75">
        <f t="shared" si="1"/>
        <v>100</v>
      </c>
    </row>
    <row r="30" spans="1:8" ht="90" customHeight="1" x14ac:dyDescent="0.2">
      <c r="A30" s="76" t="s">
        <v>332</v>
      </c>
      <c r="B30" s="37" t="s">
        <v>316</v>
      </c>
      <c r="C30" s="38" t="s">
        <v>333</v>
      </c>
      <c r="D30" s="123">
        <v>207.53617</v>
      </c>
      <c r="E30" s="45">
        <v>207.53617</v>
      </c>
      <c r="F30" s="44">
        <v>208.98260999999999</v>
      </c>
      <c r="G30" s="41">
        <f t="shared" si="0"/>
        <v>100.69695802905103</v>
      </c>
      <c r="H30" s="75">
        <f t="shared" si="1"/>
        <v>100.69695802905103</v>
      </c>
    </row>
    <row r="31" spans="1:8" ht="42.75" customHeight="1" x14ac:dyDescent="0.2">
      <c r="A31" s="76" t="s">
        <v>334</v>
      </c>
      <c r="B31" s="37" t="s">
        <v>316</v>
      </c>
      <c r="C31" s="38" t="s">
        <v>335</v>
      </c>
      <c r="D31" s="123">
        <v>200.97394</v>
      </c>
      <c r="E31" s="45">
        <v>200.97394</v>
      </c>
      <c r="F31" s="44">
        <v>267.40722</v>
      </c>
      <c r="G31" s="41">
        <f t="shared" si="0"/>
        <v>133.0556688095979</v>
      </c>
      <c r="H31" s="75">
        <f t="shared" si="1"/>
        <v>133.0556688095979</v>
      </c>
    </row>
    <row r="32" spans="1:8" ht="62.25" customHeight="1" x14ac:dyDescent="0.2">
      <c r="A32" s="76" t="s">
        <v>351</v>
      </c>
      <c r="B32" s="37" t="s">
        <v>336</v>
      </c>
      <c r="C32" s="38" t="s">
        <v>337</v>
      </c>
      <c r="D32" s="123">
        <v>4</v>
      </c>
      <c r="E32" s="45">
        <v>4</v>
      </c>
      <c r="F32" s="44">
        <v>4</v>
      </c>
      <c r="G32" s="41">
        <f t="shared" si="0"/>
        <v>100</v>
      </c>
      <c r="H32" s="75">
        <f t="shared" si="1"/>
        <v>100</v>
      </c>
    </row>
    <row r="33" spans="1:8" ht="36.75" customHeight="1" x14ac:dyDescent="0.2">
      <c r="A33" s="76" t="s">
        <v>338</v>
      </c>
      <c r="B33" s="37" t="s">
        <v>336</v>
      </c>
      <c r="C33" s="38" t="s">
        <v>339</v>
      </c>
      <c r="D33" s="123" t="s">
        <v>350</v>
      </c>
      <c r="E33" s="45" t="s">
        <v>350</v>
      </c>
      <c r="F33" s="44">
        <v>-7.2249999999999995E-2</v>
      </c>
      <c r="G33" s="41"/>
      <c r="H33" s="75"/>
    </row>
    <row r="34" spans="1:8" ht="49.5" customHeight="1" x14ac:dyDescent="0.2">
      <c r="A34" s="76" t="s">
        <v>340</v>
      </c>
      <c r="B34" s="37" t="s">
        <v>336</v>
      </c>
      <c r="C34" s="38" t="s">
        <v>341</v>
      </c>
      <c r="D34" s="123">
        <v>40411.996780000001</v>
      </c>
      <c r="E34" s="45">
        <v>40411.996780000001</v>
      </c>
      <c r="F34" s="44">
        <v>40411.996760000002</v>
      </c>
      <c r="G34" s="41">
        <f t="shared" si="0"/>
        <v>99.999999950509746</v>
      </c>
      <c r="H34" s="75">
        <f t="shared" si="1"/>
        <v>99.999999950509746</v>
      </c>
    </row>
    <row r="35" spans="1:8" ht="49.5" customHeight="1" x14ac:dyDescent="0.2">
      <c r="A35" s="115" t="s">
        <v>362</v>
      </c>
      <c r="B35" s="116" t="s">
        <v>336</v>
      </c>
      <c r="C35" s="117" t="s">
        <v>361</v>
      </c>
      <c r="D35" s="124">
        <v>0</v>
      </c>
      <c r="E35" s="118">
        <v>0</v>
      </c>
      <c r="F35" s="127">
        <v>-2961.45</v>
      </c>
      <c r="G35" s="119"/>
      <c r="H35" s="120"/>
    </row>
    <row r="36" spans="1:8" s="40" customFormat="1" ht="21" customHeight="1" thickBot="1" x14ac:dyDescent="0.25">
      <c r="A36" s="77" t="s">
        <v>349</v>
      </c>
      <c r="B36" s="78"/>
      <c r="C36" s="78"/>
      <c r="D36" s="125">
        <f>SUM(D9:D35)</f>
        <v>111528.34247000002</v>
      </c>
      <c r="E36" s="79">
        <f>SUM(E9:E35)</f>
        <v>111528.34247000002</v>
      </c>
      <c r="F36" s="128">
        <f>SUM(F9:F35)</f>
        <v>113596.17858000002</v>
      </c>
      <c r="G36" s="80">
        <f t="shared" si="0"/>
        <v>101.8540902376956</v>
      </c>
      <c r="H36" s="81">
        <f t="shared" si="1"/>
        <v>101.8540902376956</v>
      </c>
    </row>
    <row r="39" spans="1:8" x14ac:dyDescent="0.2">
      <c r="D39" s="126"/>
    </row>
    <row r="40" spans="1:8" x14ac:dyDescent="0.2">
      <c r="D40" s="126"/>
    </row>
  </sheetData>
  <mergeCells count="2">
    <mergeCell ref="B8:C8"/>
    <mergeCell ref="A6:G6"/>
  </mergeCells>
  <pageMargins left="0.78740157480314965" right="0.51181102362204722" top="0.39370078740157483" bottom="0.51181102362204722" header="0.31496062992125984" footer="0.31496062992125984"/>
  <pageSetup paperSize="9" scale="66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61"/>
  <sheetViews>
    <sheetView showGridLines="0" view="pageBreakPreview" topLeftCell="A253" zoomScaleNormal="90" zoomScaleSheetLayoutView="100" workbookViewId="0">
      <selection activeCell="G273" sqref="G273"/>
    </sheetView>
  </sheetViews>
  <sheetFormatPr defaultColWidth="9.140625" defaultRowHeight="15.75" x14ac:dyDescent="0.25"/>
  <cols>
    <col min="1" max="1" width="57.5703125" style="11" customWidth="1"/>
    <col min="2" max="2" width="8" style="12" customWidth="1"/>
    <col min="3" max="3" width="8.140625" style="12" customWidth="1"/>
    <col min="4" max="4" width="12.5703125" style="12" customWidth="1"/>
    <col min="5" max="5" width="9.140625" style="12" customWidth="1"/>
    <col min="6" max="6" width="16.28515625" style="12" customWidth="1"/>
    <col min="7" max="7" width="16.140625" style="12" customWidth="1"/>
    <col min="8" max="8" width="14.28515625" style="11" customWidth="1"/>
    <col min="9" max="9" width="15.7109375" style="11" customWidth="1"/>
    <col min="10" max="10" width="14.28515625" style="11" customWidth="1"/>
    <col min="11" max="12" width="14.140625" style="11" customWidth="1"/>
    <col min="13" max="185" width="9.140625" style="11" customWidth="1"/>
    <col min="186" max="16384" width="9.140625" style="11"/>
  </cols>
  <sheetData>
    <row r="1" spans="1:12" x14ac:dyDescent="0.25">
      <c r="J1" s="13" t="s">
        <v>71</v>
      </c>
    </row>
    <row r="2" spans="1:12" x14ac:dyDescent="0.25">
      <c r="J2" s="13" t="s">
        <v>70</v>
      </c>
    </row>
    <row r="3" spans="1:12" x14ac:dyDescent="0.25">
      <c r="J3" s="13" t="s">
        <v>363</v>
      </c>
    </row>
    <row r="4" spans="1:12" x14ac:dyDescent="0.25">
      <c r="J4" s="13" t="s">
        <v>364</v>
      </c>
    </row>
    <row r="5" spans="1:12" ht="44.25" customHeight="1" thickBot="1" x14ac:dyDescent="0.3">
      <c r="A5" s="135" t="s">
        <v>365</v>
      </c>
      <c r="B5" s="135"/>
      <c r="C5" s="135"/>
      <c r="D5" s="135"/>
      <c r="E5" s="135"/>
      <c r="F5" s="135"/>
      <c r="G5" s="135"/>
      <c r="H5" s="135"/>
      <c r="I5" s="135"/>
      <c r="J5" s="135"/>
      <c r="K5" s="29"/>
      <c r="L5" s="29"/>
    </row>
    <row r="6" spans="1:12" ht="51" x14ac:dyDescent="0.25">
      <c r="A6" s="82" t="s">
        <v>258</v>
      </c>
      <c r="B6" s="83" t="s">
        <v>259</v>
      </c>
      <c r="C6" s="83" t="s">
        <v>260</v>
      </c>
      <c r="D6" s="84" t="s">
        <v>261</v>
      </c>
      <c r="E6" s="84" t="s">
        <v>262</v>
      </c>
      <c r="F6" s="72" t="s">
        <v>41</v>
      </c>
      <c r="G6" s="73" t="s">
        <v>3</v>
      </c>
      <c r="H6" s="73" t="s">
        <v>72</v>
      </c>
      <c r="I6" s="73" t="s">
        <v>42</v>
      </c>
      <c r="J6" s="74" t="s">
        <v>43</v>
      </c>
      <c r="K6" s="30"/>
      <c r="L6" s="30"/>
    </row>
    <row r="7" spans="1:12" s="28" customFormat="1" x14ac:dyDescent="0.25">
      <c r="A7" s="85" t="s">
        <v>76</v>
      </c>
      <c r="B7" s="48" t="s">
        <v>60</v>
      </c>
      <c r="C7" s="48" t="s">
        <v>60</v>
      </c>
      <c r="D7" s="48" t="s">
        <v>77</v>
      </c>
      <c r="E7" s="48" t="s">
        <v>78</v>
      </c>
      <c r="F7" s="15">
        <f>F8+F68+F87+F115+F184+F203+F178+F195</f>
        <v>120207.04387000001</v>
      </c>
      <c r="G7" s="15">
        <f t="shared" ref="G7:H7" si="0">G8+G68+G87+G115+G184+G203+G178+G195</f>
        <v>120207.04387000001</v>
      </c>
      <c r="H7" s="15">
        <f t="shared" si="0"/>
        <v>114664.97930000001</v>
      </c>
      <c r="I7" s="27">
        <f>H7/F7*100</f>
        <v>95.389567539824398</v>
      </c>
      <c r="J7" s="86">
        <f>H7/G7*100</f>
        <v>95.389567539824398</v>
      </c>
    </row>
    <row r="8" spans="1:12" s="28" customFormat="1" x14ac:dyDescent="0.25">
      <c r="A8" s="87" t="s">
        <v>79</v>
      </c>
      <c r="B8" s="48" t="s">
        <v>44</v>
      </c>
      <c r="C8" s="48" t="s">
        <v>60</v>
      </c>
      <c r="D8" s="48" t="s">
        <v>77</v>
      </c>
      <c r="E8" s="48" t="s">
        <v>78</v>
      </c>
      <c r="F8" s="15">
        <f>F9+F16+F40+F249+F210+F37</f>
        <v>28498.3141</v>
      </c>
      <c r="G8" s="15">
        <f t="shared" ref="G8:H8" si="1">G9+G16+G40+G249+G210+G37</f>
        <v>28498.3141</v>
      </c>
      <c r="H8" s="15">
        <f t="shared" si="1"/>
        <v>28443.007730000001</v>
      </c>
      <c r="I8" s="27">
        <f t="shared" ref="I8:I73" si="2">H8/F8*100</f>
        <v>99.805931081375803</v>
      </c>
      <c r="J8" s="86">
        <f t="shared" ref="J8:J73" si="3">H8/G8*100</f>
        <v>99.805931081375803</v>
      </c>
    </row>
    <row r="9" spans="1:12" s="28" customFormat="1" ht="25.5" x14ac:dyDescent="0.25">
      <c r="A9" s="87" t="s">
        <v>10</v>
      </c>
      <c r="B9" s="48" t="s">
        <v>44</v>
      </c>
      <c r="C9" s="48" t="s">
        <v>48</v>
      </c>
      <c r="D9" s="48" t="s">
        <v>77</v>
      </c>
      <c r="E9" s="48" t="s">
        <v>78</v>
      </c>
      <c r="F9" s="15">
        <f t="shared" ref="F9:H12" si="4">F10</f>
        <v>1614.73072</v>
      </c>
      <c r="G9" s="15">
        <f t="shared" si="4"/>
        <v>1614.73072</v>
      </c>
      <c r="H9" s="15">
        <f t="shared" si="4"/>
        <v>1614.73072</v>
      </c>
      <c r="I9" s="27">
        <f t="shared" si="2"/>
        <v>100</v>
      </c>
      <c r="J9" s="86">
        <f t="shared" si="3"/>
        <v>100</v>
      </c>
    </row>
    <row r="10" spans="1:12" ht="25.5" x14ac:dyDescent="0.25">
      <c r="A10" s="20" t="s">
        <v>80</v>
      </c>
      <c r="B10" s="17" t="s">
        <v>44</v>
      </c>
      <c r="C10" s="17" t="s">
        <v>48</v>
      </c>
      <c r="D10" s="17" t="s">
        <v>81</v>
      </c>
      <c r="E10" s="17" t="s">
        <v>78</v>
      </c>
      <c r="F10" s="25">
        <f t="shared" si="4"/>
        <v>1614.73072</v>
      </c>
      <c r="G10" s="25">
        <f t="shared" si="4"/>
        <v>1614.73072</v>
      </c>
      <c r="H10" s="25">
        <f t="shared" si="4"/>
        <v>1614.73072</v>
      </c>
      <c r="I10" s="24">
        <f t="shared" si="2"/>
        <v>100</v>
      </c>
      <c r="J10" s="88">
        <f t="shared" si="3"/>
        <v>100</v>
      </c>
    </row>
    <row r="11" spans="1:12" ht="25.5" x14ac:dyDescent="0.25">
      <c r="A11" s="89" t="s">
        <v>82</v>
      </c>
      <c r="B11" s="17" t="s">
        <v>44</v>
      </c>
      <c r="C11" s="17" t="s">
        <v>48</v>
      </c>
      <c r="D11" s="17" t="s">
        <v>83</v>
      </c>
      <c r="E11" s="17" t="s">
        <v>78</v>
      </c>
      <c r="F11" s="25">
        <f t="shared" si="4"/>
        <v>1614.73072</v>
      </c>
      <c r="G11" s="25">
        <f t="shared" si="4"/>
        <v>1614.73072</v>
      </c>
      <c r="H11" s="25">
        <f t="shared" si="4"/>
        <v>1614.73072</v>
      </c>
      <c r="I11" s="24">
        <f t="shared" si="2"/>
        <v>100</v>
      </c>
      <c r="J11" s="88">
        <f t="shared" si="3"/>
        <v>100</v>
      </c>
    </row>
    <row r="12" spans="1:12" ht="51" x14ac:dyDescent="0.25">
      <c r="A12" s="89" t="s">
        <v>84</v>
      </c>
      <c r="B12" s="17" t="s">
        <v>44</v>
      </c>
      <c r="C12" s="17" t="s">
        <v>48</v>
      </c>
      <c r="D12" s="17" t="s">
        <v>83</v>
      </c>
      <c r="E12" s="17" t="s">
        <v>85</v>
      </c>
      <c r="F12" s="25">
        <f t="shared" si="4"/>
        <v>1614.73072</v>
      </c>
      <c r="G12" s="25">
        <f t="shared" si="4"/>
        <v>1614.73072</v>
      </c>
      <c r="H12" s="25">
        <f t="shared" si="4"/>
        <v>1614.73072</v>
      </c>
      <c r="I12" s="24">
        <f t="shared" si="2"/>
        <v>100</v>
      </c>
      <c r="J12" s="88">
        <f t="shared" si="3"/>
        <v>100</v>
      </c>
    </row>
    <row r="13" spans="1:12" ht="25.5" x14ac:dyDescent="0.25">
      <c r="A13" s="89" t="s">
        <v>86</v>
      </c>
      <c r="B13" s="17" t="s">
        <v>44</v>
      </c>
      <c r="C13" s="17" t="s">
        <v>48</v>
      </c>
      <c r="D13" s="17" t="s">
        <v>83</v>
      </c>
      <c r="E13" s="17" t="s">
        <v>87</v>
      </c>
      <c r="F13" s="25">
        <f>F14+F15</f>
        <v>1614.73072</v>
      </c>
      <c r="G13" s="25">
        <f t="shared" ref="G13:H13" si="5">G14+G15</f>
        <v>1614.73072</v>
      </c>
      <c r="H13" s="25">
        <f t="shared" si="5"/>
        <v>1614.73072</v>
      </c>
      <c r="I13" s="24">
        <f t="shared" si="2"/>
        <v>100</v>
      </c>
      <c r="J13" s="88">
        <f t="shared" si="3"/>
        <v>100</v>
      </c>
    </row>
    <row r="14" spans="1:12" x14ac:dyDescent="0.25">
      <c r="A14" s="89" t="s">
        <v>45</v>
      </c>
      <c r="B14" s="17" t="s">
        <v>44</v>
      </c>
      <c r="C14" s="17" t="s">
        <v>48</v>
      </c>
      <c r="D14" s="17" t="s">
        <v>83</v>
      </c>
      <c r="E14" s="17" t="s">
        <v>88</v>
      </c>
      <c r="F14" s="25">
        <v>1247.2967000000001</v>
      </c>
      <c r="G14" s="25">
        <v>1247.2967000000001</v>
      </c>
      <c r="H14" s="25">
        <v>1247.2967000000001</v>
      </c>
      <c r="I14" s="24">
        <f t="shared" si="2"/>
        <v>100</v>
      </c>
      <c r="J14" s="88">
        <f t="shared" si="3"/>
        <v>100</v>
      </c>
    </row>
    <row r="15" spans="1:12" ht="51" x14ac:dyDescent="0.25">
      <c r="A15" s="90" t="s">
        <v>89</v>
      </c>
      <c r="B15" s="17" t="s">
        <v>44</v>
      </c>
      <c r="C15" s="17" t="s">
        <v>48</v>
      </c>
      <c r="D15" s="17" t="s">
        <v>83</v>
      </c>
      <c r="E15" s="17" t="s">
        <v>90</v>
      </c>
      <c r="F15" s="25">
        <v>367.43401999999998</v>
      </c>
      <c r="G15" s="25">
        <v>367.43401999999998</v>
      </c>
      <c r="H15" s="25">
        <v>367.43401999999998</v>
      </c>
      <c r="I15" s="24">
        <f t="shared" si="2"/>
        <v>100</v>
      </c>
      <c r="J15" s="88">
        <f t="shared" si="3"/>
        <v>100</v>
      </c>
    </row>
    <row r="16" spans="1:12" s="28" customFormat="1" ht="38.25" x14ac:dyDescent="0.25">
      <c r="A16" s="85" t="s">
        <v>91</v>
      </c>
      <c r="B16" s="48" t="s">
        <v>44</v>
      </c>
      <c r="C16" s="48" t="s">
        <v>46</v>
      </c>
      <c r="D16" s="48" t="s">
        <v>77</v>
      </c>
      <c r="E16" s="48" t="s">
        <v>78</v>
      </c>
      <c r="F16" s="15">
        <f>F17+F30+F32</f>
        <v>7729.9050099999986</v>
      </c>
      <c r="G16" s="15">
        <f t="shared" ref="G16:H16" si="6">G17+G30+G32</f>
        <v>7729.9050099999986</v>
      </c>
      <c r="H16" s="15">
        <f t="shared" si="6"/>
        <v>7699.482939999999</v>
      </c>
      <c r="I16" s="27">
        <f t="shared" si="2"/>
        <v>99.606436690222665</v>
      </c>
      <c r="J16" s="86">
        <f t="shared" si="3"/>
        <v>99.606436690222665</v>
      </c>
    </row>
    <row r="17" spans="1:10" ht="25.5" x14ac:dyDescent="0.25">
      <c r="A17" s="20" t="s">
        <v>80</v>
      </c>
      <c r="B17" s="17" t="s">
        <v>44</v>
      </c>
      <c r="C17" s="17" t="s">
        <v>46</v>
      </c>
      <c r="D17" s="17" t="s">
        <v>81</v>
      </c>
      <c r="E17" s="17" t="s">
        <v>78</v>
      </c>
      <c r="F17" s="25">
        <f>F18</f>
        <v>7618.9884699999993</v>
      </c>
      <c r="G17" s="25">
        <f>G18</f>
        <v>7618.9884699999993</v>
      </c>
      <c r="H17" s="25">
        <f t="shared" ref="H17" si="7">H18</f>
        <v>7588.5663999999997</v>
      </c>
      <c r="I17" s="24">
        <f t="shared" si="2"/>
        <v>99.60070723141547</v>
      </c>
      <c r="J17" s="88">
        <f t="shared" si="3"/>
        <v>99.60070723141547</v>
      </c>
    </row>
    <row r="18" spans="1:10" ht="25.5" x14ac:dyDescent="0.25">
      <c r="A18" s="20" t="s">
        <v>92</v>
      </c>
      <c r="B18" s="17" t="s">
        <v>44</v>
      </c>
      <c r="C18" s="17" t="s">
        <v>46</v>
      </c>
      <c r="D18" s="17" t="s">
        <v>93</v>
      </c>
      <c r="E18" s="17" t="s">
        <v>78</v>
      </c>
      <c r="F18" s="25">
        <f>F19+F24+F27</f>
        <v>7618.9884699999993</v>
      </c>
      <c r="G18" s="25">
        <f>G19+G24+G27</f>
        <v>7618.9884699999993</v>
      </c>
      <c r="H18" s="25">
        <f t="shared" ref="H18" si="8">H19+H24+H27</f>
        <v>7588.5663999999997</v>
      </c>
      <c r="I18" s="24">
        <f t="shared" si="2"/>
        <v>99.60070723141547</v>
      </c>
      <c r="J18" s="88">
        <f t="shared" si="3"/>
        <v>99.60070723141547</v>
      </c>
    </row>
    <row r="19" spans="1:10" ht="51" x14ac:dyDescent="0.25">
      <c r="A19" s="20" t="s">
        <v>84</v>
      </c>
      <c r="B19" s="17" t="s">
        <v>44</v>
      </c>
      <c r="C19" s="17" t="s">
        <v>46</v>
      </c>
      <c r="D19" s="17" t="s">
        <v>93</v>
      </c>
      <c r="E19" s="17" t="s">
        <v>85</v>
      </c>
      <c r="F19" s="25">
        <f>F20</f>
        <v>7561.9884699999993</v>
      </c>
      <c r="G19" s="25">
        <f>G20</f>
        <v>7561.9884699999993</v>
      </c>
      <c r="H19" s="25">
        <f t="shared" ref="H19" si="9">H20</f>
        <v>7532.4300999999996</v>
      </c>
      <c r="I19" s="24">
        <f t="shared" si="2"/>
        <v>99.609119081346606</v>
      </c>
      <c r="J19" s="88">
        <f t="shared" si="3"/>
        <v>99.609119081346606</v>
      </c>
    </row>
    <row r="20" spans="1:10" ht="25.5" x14ac:dyDescent="0.25">
      <c r="A20" s="89" t="s">
        <v>86</v>
      </c>
      <c r="B20" s="17" t="s">
        <v>44</v>
      </c>
      <c r="C20" s="17" t="s">
        <v>46</v>
      </c>
      <c r="D20" s="17" t="s">
        <v>93</v>
      </c>
      <c r="E20" s="17" t="s">
        <v>87</v>
      </c>
      <c r="F20" s="25">
        <f>F21+F23+F22</f>
        <v>7561.9884699999993</v>
      </c>
      <c r="G20" s="25">
        <f>G21+G23+G22</f>
        <v>7561.9884699999993</v>
      </c>
      <c r="H20" s="25">
        <f t="shared" ref="H20" si="10">H21+H23+H22</f>
        <v>7532.4300999999996</v>
      </c>
      <c r="I20" s="24">
        <f t="shared" si="2"/>
        <v>99.609119081346606</v>
      </c>
      <c r="J20" s="88">
        <f t="shared" si="3"/>
        <v>99.609119081346606</v>
      </c>
    </row>
    <row r="21" spans="1:10" x14ac:dyDescent="0.25">
      <c r="A21" s="89" t="s">
        <v>94</v>
      </c>
      <c r="B21" s="17" t="s">
        <v>44</v>
      </c>
      <c r="C21" s="17" t="s">
        <v>46</v>
      </c>
      <c r="D21" s="17" t="s">
        <v>93</v>
      </c>
      <c r="E21" s="17" t="s">
        <v>88</v>
      </c>
      <c r="F21" s="25">
        <v>5792.1611599999997</v>
      </c>
      <c r="G21" s="25">
        <v>5792.1611599999997</v>
      </c>
      <c r="H21" s="26">
        <v>5774.2434800000001</v>
      </c>
      <c r="I21" s="24">
        <f t="shared" si="2"/>
        <v>99.690656397412809</v>
      </c>
      <c r="J21" s="88">
        <f t="shared" si="3"/>
        <v>99.690656397412809</v>
      </c>
    </row>
    <row r="22" spans="1:10" ht="25.5" x14ac:dyDescent="0.25">
      <c r="A22" s="89" t="s">
        <v>66</v>
      </c>
      <c r="B22" s="17" t="s">
        <v>44</v>
      </c>
      <c r="C22" s="17" t="s">
        <v>46</v>
      </c>
      <c r="D22" s="17" t="s">
        <v>93</v>
      </c>
      <c r="E22" s="17" t="s">
        <v>95</v>
      </c>
      <c r="F22" s="25">
        <v>47.896000000000001</v>
      </c>
      <c r="G22" s="25">
        <v>47.896000000000001</v>
      </c>
      <c r="H22" s="25">
        <v>47.896000000000001</v>
      </c>
      <c r="I22" s="24">
        <f t="shared" si="2"/>
        <v>100</v>
      </c>
      <c r="J22" s="88">
        <f t="shared" si="3"/>
        <v>100</v>
      </c>
    </row>
    <row r="23" spans="1:10" ht="51" x14ac:dyDescent="0.25">
      <c r="A23" s="90" t="s">
        <v>89</v>
      </c>
      <c r="B23" s="17" t="s">
        <v>44</v>
      </c>
      <c r="C23" s="17" t="s">
        <v>46</v>
      </c>
      <c r="D23" s="17" t="s">
        <v>93</v>
      </c>
      <c r="E23" s="17" t="s">
        <v>90</v>
      </c>
      <c r="F23" s="25">
        <v>1721.9313099999999</v>
      </c>
      <c r="G23" s="25">
        <v>1721.9313099999999</v>
      </c>
      <c r="H23" s="26">
        <v>1710.29062</v>
      </c>
      <c r="I23" s="24">
        <f t="shared" si="2"/>
        <v>99.323974775741789</v>
      </c>
      <c r="J23" s="88">
        <f t="shared" si="3"/>
        <v>99.323974775741789</v>
      </c>
    </row>
    <row r="24" spans="1:10" ht="25.5" x14ac:dyDescent="0.25">
      <c r="A24" s="89" t="s">
        <v>96</v>
      </c>
      <c r="B24" s="17" t="s">
        <v>44</v>
      </c>
      <c r="C24" s="17" t="s">
        <v>46</v>
      </c>
      <c r="D24" s="17" t="s">
        <v>93</v>
      </c>
      <c r="E24" s="17" t="s">
        <v>97</v>
      </c>
      <c r="F24" s="25">
        <f t="shared" ref="F24:H25" si="11">F25</f>
        <v>54</v>
      </c>
      <c r="G24" s="25">
        <f t="shared" si="11"/>
        <v>54</v>
      </c>
      <c r="H24" s="25">
        <f t="shared" si="11"/>
        <v>53.136299999999999</v>
      </c>
      <c r="I24" s="24">
        <f t="shared" si="2"/>
        <v>98.400555555555556</v>
      </c>
      <c r="J24" s="88">
        <f t="shared" si="3"/>
        <v>98.400555555555556</v>
      </c>
    </row>
    <row r="25" spans="1:10" ht="25.5" x14ac:dyDescent="0.25">
      <c r="A25" s="89" t="s">
        <v>98</v>
      </c>
      <c r="B25" s="17" t="s">
        <v>44</v>
      </c>
      <c r="C25" s="17" t="s">
        <v>46</v>
      </c>
      <c r="D25" s="17" t="s">
        <v>93</v>
      </c>
      <c r="E25" s="17" t="s">
        <v>99</v>
      </c>
      <c r="F25" s="25">
        <f t="shared" si="11"/>
        <v>54</v>
      </c>
      <c r="G25" s="25">
        <f t="shared" si="11"/>
        <v>54</v>
      </c>
      <c r="H25" s="25">
        <f t="shared" si="11"/>
        <v>53.136299999999999</v>
      </c>
      <c r="I25" s="24">
        <f t="shared" si="2"/>
        <v>98.400555555555556</v>
      </c>
      <c r="J25" s="88">
        <f t="shared" si="3"/>
        <v>98.400555555555556</v>
      </c>
    </row>
    <row r="26" spans="1:10" ht="25.5" x14ac:dyDescent="0.25">
      <c r="A26" s="89" t="s">
        <v>100</v>
      </c>
      <c r="B26" s="17" t="s">
        <v>44</v>
      </c>
      <c r="C26" s="17" t="s">
        <v>46</v>
      </c>
      <c r="D26" s="17" t="s">
        <v>93</v>
      </c>
      <c r="E26" s="17" t="s">
        <v>101</v>
      </c>
      <c r="F26" s="25">
        <v>54</v>
      </c>
      <c r="G26" s="25">
        <v>54</v>
      </c>
      <c r="H26" s="26">
        <v>53.136299999999999</v>
      </c>
      <c r="I26" s="24">
        <f t="shared" si="2"/>
        <v>98.400555555555556</v>
      </c>
      <c r="J26" s="88">
        <f t="shared" si="3"/>
        <v>98.400555555555556</v>
      </c>
    </row>
    <row r="27" spans="1:10" x14ac:dyDescent="0.25">
      <c r="A27" s="89" t="s">
        <v>102</v>
      </c>
      <c r="B27" s="17" t="s">
        <v>44</v>
      </c>
      <c r="C27" s="17" t="s">
        <v>46</v>
      </c>
      <c r="D27" s="17" t="s">
        <v>103</v>
      </c>
      <c r="E27" s="17" t="s">
        <v>104</v>
      </c>
      <c r="F27" s="25">
        <f t="shared" ref="F27:H28" si="12">F28</f>
        <v>3</v>
      </c>
      <c r="G27" s="25">
        <f t="shared" si="12"/>
        <v>3</v>
      </c>
      <c r="H27" s="25">
        <f t="shared" si="12"/>
        <v>3</v>
      </c>
      <c r="I27" s="24">
        <f t="shared" si="2"/>
        <v>100</v>
      </c>
      <c r="J27" s="88">
        <f t="shared" si="3"/>
        <v>100</v>
      </c>
    </row>
    <row r="28" spans="1:10" x14ac:dyDescent="0.25">
      <c r="A28" s="89" t="s">
        <v>105</v>
      </c>
      <c r="B28" s="17" t="s">
        <v>44</v>
      </c>
      <c r="C28" s="17" t="s">
        <v>46</v>
      </c>
      <c r="D28" s="17" t="s">
        <v>103</v>
      </c>
      <c r="E28" s="17" t="s">
        <v>106</v>
      </c>
      <c r="F28" s="25">
        <f t="shared" si="12"/>
        <v>3</v>
      </c>
      <c r="G28" s="25">
        <f t="shared" si="12"/>
        <v>3</v>
      </c>
      <c r="H28" s="25">
        <f t="shared" si="12"/>
        <v>3</v>
      </c>
      <c r="I28" s="24">
        <f t="shared" si="2"/>
        <v>100</v>
      </c>
      <c r="J28" s="88">
        <f t="shared" si="3"/>
        <v>100</v>
      </c>
    </row>
    <row r="29" spans="1:10" x14ac:dyDescent="0.25">
      <c r="A29" s="89" t="s">
        <v>47</v>
      </c>
      <c r="B29" s="17" t="s">
        <v>44</v>
      </c>
      <c r="C29" s="17" t="s">
        <v>46</v>
      </c>
      <c r="D29" s="17" t="s">
        <v>103</v>
      </c>
      <c r="E29" s="17" t="s">
        <v>107</v>
      </c>
      <c r="F29" s="25">
        <v>3</v>
      </c>
      <c r="G29" s="25">
        <v>3</v>
      </c>
      <c r="H29" s="26">
        <v>3</v>
      </c>
      <c r="I29" s="24">
        <f t="shared" si="2"/>
        <v>100</v>
      </c>
      <c r="J29" s="88">
        <f t="shared" si="3"/>
        <v>100</v>
      </c>
    </row>
    <row r="30" spans="1:10" ht="25.5" x14ac:dyDescent="0.25">
      <c r="A30" s="89" t="s">
        <v>98</v>
      </c>
      <c r="B30" s="17" t="s">
        <v>44</v>
      </c>
      <c r="C30" s="17" t="s">
        <v>46</v>
      </c>
      <c r="D30" s="17" t="s">
        <v>108</v>
      </c>
      <c r="E30" s="17" t="s">
        <v>99</v>
      </c>
      <c r="F30" s="25">
        <f>F31</f>
        <v>80.619</v>
      </c>
      <c r="G30" s="25">
        <f t="shared" ref="G30:H30" si="13">G31</f>
        <v>80.619</v>
      </c>
      <c r="H30" s="25">
        <f t="shared" si="13"/>
        <v>80.619</v>
      </c>
      <c r="I30" s="24">
        <f t="shared" si="2"/>
        <v>100</v>
      </c>
      <c r="J30" s="88">
        <f t="shared" si="3"/>
        <v>100</v>
      </c>
    </row>
    <row r="31" spans="1:10" ht="25.5" x14ac:dyDescent="0.25">
      <c r="A31" s="89" t="s">
        <v>100</v>
      </c>
      <c r="B31" s="17" t="s">
        <v>44</v>
      </c>
      <c r="C31" s="17" t="s">
        <v>46</v>
      </c>
      <c r="D31" s="17" t="s">
        <v>108</v>
      </c>
      <c r="E31" s="17" t="s">
        <v>101</v>
      </c>
      <c r="F31" s="25">
        <v>80.619</v>
      </c>
      <c r="G31" s="25">
        <v>80.619</v>
      </c>
      <c r="H31" s="25">
        <v>80.619</v>
      </c>
      <c r="I31" s="24">
        <f t="shared" si="2"/>
        <v>100</v>
      </c>
      <c r="J31" s="88">
        <f t="shared" si="3"/>
        <v>100</v>
      </c>
    </row>
    <row r="32" spans="1:10" ht="25.5" x14ac:dyDescent="0.25">
      <c r="A32" s="129" t="s">
        <v>366</v>
      </c>
      <c r="B32" s="17" t="s">
        <v>44</v>
      </c>
      <c r="C32" s="17" t="s">
        <v>46</v>
      </c>
      <c r="D32" s="17" t="s">
        <v>368</v>
      </c>
      <c r="E32" s="17" t="s">
        <v>78</v>
      </c>
      <c r="F32" s="25">
        <f>F33</f>
        <v>30.297539999999998</v>
      </c>
      <c r="G32" s="25">
        <f t="shared" ref="G32:H32" si="14">G33</f>
        <v>30.297539999999998</v>
      </c>
      <c r="H32" s="25">
        <f t="shared" si="14"/>
        <v>30.297539999999998</v>
      </c>
      <c r="I32" s="24">
        <f t="shared" ref="I32:I36" si="15">H32/F32*100</f>
        <v>100</v>
      </c>
      <c r="J32" s="88">
        <f t="shared" ref="J32:J36" si="16">H32/G32*100</f>
        <v>100</v>
      </c>
    </row>
    <row r="33" spans="1:10" ht="51" x14ac:dyDescent="0.25">
      <c r="A33" s="129" t="s">
        <v>84</v>
      </c>
      <c r="B33" s="17" t="s">
        <v>44</v>
      </c>
      <c r="C33" s="17" t="s">
        <v>46</v>
      </c>
      <c r="D33" s="17" t="s">
        <v>368</v>
      </c>
      <c r="E33" s="17" t="s">
        <v>85</v>
      </c>
      <c r="F33" s="25">
        <f>F34</f>
        <v>30.297539999999998</v>
      </c>
      <c r="G33" s="25">
        <f t="shared" ref="G33:H33" si="17">G34</f>
        <v>30.297539999999998</v>
      </c>
      <c r="H33" s="25">
        <f t="shared" si="17"/>
        <v>30.297539999999998</v>
      </c>
      <c r="I33" s="24">
        <f t="shared" si="15"/>
        <v>100</v>
      </c>
      <c r="J33" s="88">
        <f t="shared" si="16"/>
        <v>100</v>
      </c>
    </row>
    <row r="34" spans="1:10" ht="25.5" x14ac:dyDescent="0.25">
      <c r="A34" s="129" t="s">
        <v>86</v>
      </c>
      <c r="B34" s="17" t="s">
        <v>44</v>
      </c>
      <c r="C34" s="17" t="s">
        <v>46</v>
      </c>
      <c r="D34" s="17" t="s">
        <v>368</v>
      </c>
      <c r="E34" s="17" t="s">
        <v>87</v>
      </c>
      <c r="F34" s="25">
        <f>F35+F36</f>
        <v>30.297539999999998</v>
      </c>
      <c r="G34" s="25">
        <f t="shared" ref="G34:H34" si="18">G35+G36</f>
        <v>30.297539999999998</v>
      </c>
      <c r="H34" s="25">
        <f t="shared" si="18"/>
        <v>30.297539999999998</v>
      </c>
      <c r="I34" s="24">
        <f t="shared" si="15"/>
        <v>100</v>
      </c>
      <c r="J34" s="88">
        <f t="shared" si="16"/>
        <v>100</v>
      </c>
    </row>
    <row r="35" spans="1:10" x14ac:dyDescent="0.25">
      <c r="A35" s="130" t="s">
        <v>45</v>
      </c>
      <c r="B35" s="17" t="s">
        <v>44</v>
      </c>
      <c r="C35" s="17" t="s">
        <v>46</v>
      </c>
      <c r="D35" s="17" t="s">
        <v>368</v>
      </c>
      <c r="E35" s="17" t="s">
        <v>88</v>
      </c>
      <c r="F35" s="25">
        <v>23.80011</v>
      </c>
      <c r="G35" s="25">
        <v>23.80011</v>
      </c>
      <c r="H35" s="26">
        <v>23.80011</v>
      </c>
      <c r="I35" s="24">
        <f t="shared" si="15"/>
        <v>100</v>
      </c>
      <c r="J35" s="88">
        <f t="shared" si="16"/>
        <v>100</v>
      </c>
    </row>
    <row r="36" spans="1:10" ht="38.25" x14ac:dyDescent="0.25">
      <c r="A36" s="131" t="s">
        <v>367</v>
      </c>
      <c r="B36" s="17" t="s">
        <v>44</v>
      </c>
      <c r="C36" s="17" t="s">
        <v>46</v>
      </c>
      <c r="D36" s="17" t="s">
        <v>368</v>
      </c>
      <c r="E36" s="17" t="s">
        <v>90</v>
      </c>
      <c r="F36" s="25">
        <v>6.4974299999999996</v>
      </c>
      <c r="G36" s="25">
        <v>6.4974299999999996</v>
      </c>
      <c r="H36" s="26">
        <v>6.4974299999999996</v>
      </c>
      <c r="I36" s="24">
        <f t="shared" si="15"/>
        <v>100</v>
      </c>
      <c r="J36" s="88">
        <f t="shared" si="16"/>
        <v>100</v>
      </c>
    </row>
    <row r="37" spans="1:10" ht="25.5" x14ac:dyDescent="0.25">
      <c r="A37" s="129" t="s">
        <v>109</v>
      </c>
      <c r="B37" s="17" t="s">
        <v>44</v>
      </c>
      <c r="C37" s="17" t="s">
        <v>53</v>
      </c>
      <c r="D37" s="17" t="s">
        <v>383</v>
      </c>
      <c r="E37" s="17" t="s">
        <v>78</v>
      </c>
      <c r="F37" s="25">
        <f>F38</f>
        <v>1.63476</v>
      </c>
      <c r="G37" s="25">
        <f t="shared" ref="G37:H37" si="19">G38</f>
        <v>1.63476</v>
      </c>
      <c r="H37" s="25">
        <f t="shared" si="19"/>
        <v>0</v>
      </c>
      <c r="I37" s="24">
        <f t="shared" ref="I37:I39" si="20">H37/F37*100</f>
        <v>0</v>
      </c>
      <c r="J37" s="88">
        <f t="shared" ref="J37:J39" si="21">H37/G37*100</f>
        <v>0</v>
      </c>
    </row>
    <row r="38" spans="1:10" x14ac:dyDescent="0.25">
      <c r="A38" s="129" t="s">
        <v>102</v>
      </c>
      <c r="B38" s="17" t="s">
        <v>44</v>
      </c>
      <c r="C38" s="17" t="s">
        <v>53</v>
      </c>
      <c r="D38" s="17" t="s">
        <v>384</v>
      </c>
      <c r="E38" s="17" t="s">
        <v>385</v>
      </c>
      <c r="F38" s="25">
        <f>F39</f>
        <v>1.63476</v>
      </c>
      <c r="G38" s="25">
        <f t="shared" ref="G38:H38" si="22">G39</f>
        <v>1.63476</v>
      </c>
      <c r="H38" s="25">
        <f t="shared" si="22"/>
        <v>0</v>
      </c>
      <c r="I38" s="24">
        <f t="shared" si="20"/>
        <v>0</v>
      </c>
      <c r="J38" s="88">
        <f t="shared" si="21"/>
        <v>0</v>
      </c>
    </row>
    <row r="39" spans="1:10" x14ac:dyDescent="0.25">
      <c r="A39" s="129" t="s">
        <v>382</v>
      </c>
      <c r="B39" s="17" t="s">
        <v>44</v>
      </c>
      <c r="C39" s="17" t="s">
        <v>53</v>
      </c>
      <c r="D39" s="17" t="s">
        <v>386</v>
      </c>
      <c r="E39" s="17" t="s">
        <v>387</v>
      </c>
      <c r="F39" s="25">
        <v>1.63476</v>
      </c>
      <c r="G39" s="25">
        <v>1.63476</v>
      </c>
      <c r="H39" s="25">
        <v>0</v>
      </c>
      <c r="I39" s="24">
        <f t="shared" si="20"/>
        <v>0</v>
      </c>
      <c r="J39" s="88">
        <f t="shared" si="21"/>
        <v>0</v>
      </c>
    </row>
    <row r="40" spans="1:10" s="28" customFormat="1" x14ac:dyDescent="0.25">
      <c r="A40" s="91" t="s">
        <v>14</v>
      </c>
      <c r="B40" s="48" t="s">
        <v>44</v>
      </c>
      <c r="C40" s="48" t="s">
        <v>55</v>
      </c>
      <c r="D40" s="48" t="s">
        <v>77</v>
      </c>
      <c r="E40" s="48" t="s">
        <v>78</v>
      </c>
      <c r="F40" s="15">
        <f>F41+F46+F53+F56+F229</f>
        <v>10975.970720000001</v>
      </c>
      <c r="G40" s="15">
        <f>G41+G46+G53+G56+G229</f>
        <v>10975.970720000001</v>
      </c>
      <c r="H40" s="15">
        <f>H41+H46+H53+H56+H229</f>
        <v>10952.72118</v>
      </c>
      <c r="I40" s="27">
        <f t="shared" si="2"/>
        <v>99.788177824147837</v>
      </c>
      <c r="J40" s="86">
        <f t="shared" si="3"/>
        <v>99.788177824147837</v>
      </c>
    </row>
    <row r="41" spans="1:10" ht="38.25" x14ac:dyDescent="0.25">
      <c r="A41" s="92" t="s">
        <v>110</v>
      </c>
      <c r="B41" s="17" t="s">
        <v>44</v>
      </c>
      <c r="C41" s="17" t="s">
        <v>55</v>
      </c>
      <c r="D41" s="17" t="s">
        <v>111</v>
      </c>
      <c r="E41" s="17" t="s">
        <v>78</v>
      </c>
      <c r="F41" s="25">
        <f>F42</f>
        <v>1236.2845</v>
      </c>
      <c r="G41" s="25">
        <f t="shared" ref="G41:H41" si="23">G42</f>
        <v>1236.2845</v>
      </c>
      <c r="H41" s="25">
        <f t="shared" si="23"/>
        <v>1236.2845</v>
      </c>
      <c r="I41" s="24">
        <f t="shared" si="2"/>
        <v>100</v>
      </c>
      <c r="J41" s="88">
        <f t="shared" si="3"/>
        <v>100</v>
      </c>
    </row>
    <row r="42" spans="1:10" ht="25.5" x14ac:dyDescent="0.25">
      <c r="A42" s="92" t="s">
        <v>112</v>
      </c>
      <c r="B42" s="17" t="s">
        <v>44</v>
      </c>
      <c r="C42" s="17" t="s">
        <v>55</v>
      </c>
      <c r="D42" s="17" t="s">
        <v>113</v>
      </c>
      <c r="E42" s="17" t="s">
        <v>78</v>
      </c>
      <c r="F42" s="25">
        <f>F43</f>
        <v>1236.2845</v>
      </c>
      <c r="G42" s="25">
        <f>G43</f>
        <v>1236.2845</v>
      </c>
      <c r="H42" s="25">
        <f>H43</f>
        <v>1236.2845</v>
      </c>
      <c r="I42" s="24">
        <f t="shared" si="2"/>
        <v>100</v>
      </c>
      <c r="J42" s="88">
        <f t="shared" si="3"/>
        <v>100</v>
      </c>
    </row>
    <row r="43" spans="1:10" ht="25.5" x14ac:dyDescent="0.25">
      <c r="A43" s="89" t="s">
        <v>114</v>
      </c>
      <c r="B43" s="17" t="s">
        <v>44</v>
      </c>
      <c r="C43" s="17" t="s">
        <v>55</v>
      </c>
      <c r="D43" s="17" t="s">
        <v>113</v>
      </c>
      <c r="E43" s="17" t="s">
        <v>115</v>
      </c>
      <c r="F43" s="25">
        <f t="shared" ref="F43:H44" si="24">F44</f>
        <v>1236.2845</v>
      </c>
      <c r="G43" s="25">
        <f t="shared" si="24"/>
        <v>1236.2845</v>
      </c>
      <c r="H43" s="25">
        <f t="shared" si="24"/>
        <v>1236.2845</v>
      </c>
      <c r="I43" s="24">
        <f t="shared" si="2"/>
        <v>100</v>
      </c>
      <c r="J43" s="88">
        <f t="shared" si="3"/>
        <v>100</v>
      </c>
    </row>
    <row r="44" spans="1:10" x14ac:dyDescent="0.25">
      <c r="A44" s="89" t="s">
        <v>116</v>
      </c>
      <c r="B44" s="17" t="s">
        <v>44</v>
      </c>
      <c r="C44" s="17" t="s">
        <v>55</v>
      </c>
      <c r="D44" s="17" t="s">
        <v>113</v>
      </c>
      <c r="E44" s="17" t="s">
        <v>117</v>
      </c>
      <c r="F44" s="25">
        <f t="shared" si="24"/>
        <v>1236.2845</v>
      </c>
      <c r="G44" s="25">
        <f t="shared" si="24"/>
        <v>1236.2845</v>
      </c>
      <c r="H44" s="25">
        <f t="shared" si="24"/>
        <v>1236.2845</v>
      </c>
      <c r="I44" s="24">
        <f t="shared" si="2"/>
        <v>100</v>
      </c>
      <c r="J44" s="88">
        <f t="shared" si="3"/>
        <v>100</v>
      </c>
    </row>
    <row r="45" spans="1:10" ht="38.25" x14ac:dyDescent="0.25">
      <c r="A45" s="20" t="s">
        <v>69</v>
      </c>
      <c r="B45" s="17" t="s">
        <v>44</v>
      </c>
      <c r="C45" s="17" t="s">
        <v>55</v>
      </c>
      <c r="D45" s="17" t="s">
        <v>113</v>
      </c>
      <c r="E45" s="17" t="s">
        <v>118</v>
      </c>
      <c r="F45" s="25">
        <v>1236.2845</v>
      </c>
      <c r="G45" s="25">
        <v>1236.2845</v>
      </c>
      <c r="H45" s="25">
        <v>1236.2845</v>
      </c>
      <c r="I45" s="24">
        <f t="shared" si="2"/>
        <v>100</v>
      </c>
      <c r="J45" s="88">
        <f t="shared" si="3"/>
        <v>100</v>
      </c>
    </row>
    <row r="46" spans="1:10" ht="38.25" x14ac:dyDescent="0.25">
      <c r="A46" s="93" t="s">
        <v>120</v>
      </c>
      <c r="B46" s="17" t="s">
        <v>44</v>
      </c>
      <c r="C46" s="17" t="s">
        <v>55</v>
      </c>
      <c r="D46" s="19" t="s">
        <v>121</v>
      </c>
      <c r="E46" s="17" t="s">
        <v>78</v>
      </c>
      <c r="F46" s="25">
        <f>F51+F48</f>
        <v>183</v>
      </c>
      <c r="G46" s="25">
        <f>G51+G48</f>
        <v>183</v>
      </c>
      <c r="H46" s="25">
        <f>H51+H48</f>
        <v>183</v>
      </c>
      <c r="I46" s="24">
        <f t="shared" si="2"/>
        <v>100</v>
      </c>
      <c r="J46" s="88">
        <f t="shared" si="3"/>
        <v>100</v>
      </c>
    </row>
    <row r="47" spans="1:10" ht="25.5" x14ac:dyDescent="0.25">
      <c r="A47" s="93" t="s">
        <v>122</v>
      </c>
      <c r="B47" s="17" t="s">
        <v>44</v>
      </c>
      <c r="C47" s="17" t="s">
        <v>55</v>
      </c>
      <c r="D47" s="19" t="s">
        <v>123</v>
      </c>
      <c r="E47" s="17" t="s">
        <v>78</v>
      </c>
      <c r="F47" s="25">
        <f>F48+F51</f>
        <v>183</v>
      </c>
      <c r="G47" s="25">
        <f>G48+G51</f>
        <v>183</v>
      </c>
      <c r="H47" s="25">
        <f>H48+H51</f>
        <v>183</v>
      </c>
      <c r="I47" s="24">
        <f t="shared" si="2"/>
        <v>100</v>
      </c>
      <c r="J47" s="88">
        <f t="shared" si="3"/>
        <v>100</v>
      </c>
    </row>
    <row r="48" spans="1:10" ht="25.5" x14ac:dyDescent="0.25">
      <c r="A48" s="89" t="s">
        <v>96</v>
      </c>
      <c r="B48" s="17" t="s">
        <v>44</v>
      </c>
      <c r="C48" s="17" t="s">
        <v>55</v>
      </c>
      <c r="D48" s="19" t="s">
        <v>123</v>
      </c>
      <c r="E48" s="17" t="s">
        <v>97</v>
      </c>
      <c r="F48" s="25">
        <f t="shared" ref="F48:H49" si="25">F49</f>
        <v>60</v>
      </c>
      <c r="G48" s="25">
        <f t="shared" si="25"/>
        <v>60</v>
      </c>
      <c r="H48" s="25">
        <f t="shared" si="25"/>
        <v>60</v>
      </c>
      <c r="I48" s="24">
        <f t="shared" si="2"/>
        <v>100</v>
      </c>
      <c r="J48" s="88">
        <f t="shared" si="3"/>
        <v>100</v>
      </c>
    </row>
    <row r="49" spans="1:10" ht="25.5" x14ac:dyDescent="0.25">
      <c r="A49" s="89" t="s">
        <v>98</v>
      </c>
      <c r="B49" s="17" t="s">
        <v>44</v>
      </c>
      <c r="C49" s="17" t="s">
        <v>55</v>
      </c>
      <c r="D49" s="19" t="s">
        <v>123</v>
      </c>
      <c r="E49" s="17" t="s">
        <v>99</v>
      </c>
      <c r="F49" s="25">
        <f t="shared" si="25"/>
        <v>60</v>
      </c>
      <c r="G49" s="25">
        <f t="shared" si="25"/>
        <v>60</v>
      </c>
      <c r="H49" s="25">
        <f t="shared" si="25"/>
        <v>60</v>
      </c>
      <c r="I49" s="24">
        <f t="shared" si="2"/>
        <v>100</v>
      </c>
      <c r="J49" s="88">
        <f t="shared" si="3"/>
        <v>100</v>
      </c>
    </row>
    <row r="50" spans="1:10" ht="25.5" x14ac:dyDescent="0.25">
      <c r="A50" s="89" t="s">
        <v>100</v>
      </c>
      <c r="B50" s="17" t="s">
        <v>44</v>
      </c>
      <c r="C50" s="17" t="s">
        <v>55</v>
      </c>
      <c r="D50" s="19" t="s">
        <v>123</v>
      </c>
      <c r="E50" s="17" t="s">
        <v>101</v>
      </c>
      <c r="F50" s="25">
        <v>60</v>
      </c>
      <c r="G50" s="25">
        <v>60</v>
      </c>
      <c r="H50" s="26">
        <v>60</v>
      </c>
      <c r="I50" s="24">
        <f t="shared" si="2"/>
        <v>100</v>
      </c>
      <c r="J50" s="88">
        <f t="shared" si="3"/>
        <v>100</v>
      </c>
    </row>
    <row r="51" spans="1:10" ht="25.5" x14ac:dyDescent="0.25">
      <c r="A51" s="89" t="s">
        <v>124</v>
      </c>
      <c r="B51" s="17" t="s">
        <v>44</v>
      </c>
      <c r="C51" s="17" t="s">
        <v>55</v>
      </c>
      <c r="D51" s="19" t="s">
        <v>123</v>
      </c>
      <c r="E51" s="17" t="s">
        <v>125</v>
      </c>
      <c r="F51" s="25">
        <f>F52</f>
        <v>123</v>
      </c>
      <c r="G51" s="25">
        <f>G52</f>
        <v>123</v>
      </c>
      <c r="H51" s="25">
        <f>H52</f>
        <v>123</v>
      </c>
      <c r="I51" s="24">
        <f t="shared" si="2"/>
        <v>100</v>
      </c>
      <c r="J51" s="88">
        <f t="shared" si="3"/>
        <v>100</v>
      </c>
    </row>
    <row r="52" spans="1:10" x14ac:dyDescent="0.25">
      <c r="A52" s="89" t="s">
        <v>126</v>
      </c>
      <c r="B52" s="17" t="s">
        <v>44</v>
      </c>
      <c r="C52" s="17" t="s">
        <v>55</v>
      </c>
      <c r="D52" s="19" t="s">
        <v>123</v>
      </c>
      <c r="E52" s="17" t="s">
        <v>127</v>
      </c>
      <c r="F52" s="25">
        <v>123</v>
      </c>
      <c r="G52" s="25">
        <v>123</v>
      </c>
      <c r="H52" s="26">
        <v>123</v>
      </c>
      <c r="I52" s="24">
        <f t="shared" si="2"/>
        <v>100</v>
      </c>
      <c r="J52" s="88">
        <f t="shared" si="3"/>
        <v>100</v>
      </c>
    </row>
    <row r="53" spans="1:10" ht="25.5" x14ac:dyDescent="0.25">
      <c r="A53" s="93" t="s">
        <v>128</v>
      </c>
      <c r="B53" s="17" t="s">
        <v>44</v>
      </c>
      <c r="C53" s="17" t="s">
        <v>55</v>
      </c>
      <c r="D53" s="17" t="s">
        <v>129</v>
      </c>
      <c r="E53" s="17" t="s">
        <v>78</v>
      </c>
      <c r="F53" s="25">
        <f t="shared" ref="F53:H54" si="26">F54</f>
        <v>1180</v>
      </c>
      <c r="G53" s="25">
        <f t="shared" si="26"/>
        <v>1180</v>
      </c>
      <c r="H53" s="25">
        <f t="shared" si="26"/>
        <v>1180</v>
      </c>
      <c r="I53" s="24">
        <f t="shared" si="2"/>
        <v>100</v>
      </c>
      <c r="J53" s="88">
        <f t="shared" si="3"/>
        <v>100</v>
      </c>
    </row>
    <row r="54" spans="1:10" ht="25.5" x14ac:dyDescent="0.25">
      <c r="A54" s="89" t="s">
        <v>124</v>
      </c>
      <c r="B54" s="17" t="s">
        <v>44</v>
      </c>
      <c r="C54" s="17" t="s">
        <v>55</v>
      </c>
      <c r="D54" s="17" t="s">
        <v>129</v>
      </c>
      <c r="E54" s="17" t="s">
        <v>125</v>
      </c>
      <c r="F54" s="25">
        <f t="shared" si="26"/>
        <v>1180</v>
      </c>
      <c r="G54" s="25">
        <f t="shared" si="26"/>
        <v>1180</v>
      </c>
      <c r="H54" s="25">
        <f t="shared" si="26"/>
        <v>1180</v>
      </c>
      <c r="I54" s="24">
        <f t="shared" si="2"/>
        <v>100</v>
      </c>
      <c r="J54" s="88">
        <f t="shared" si="3"/>
        <v>100</v>
      </c>
    </row>
    <row r="55" spans="1:10" x14ac:dyDescent="0.25">
      <c r="A55" s="89" t="s">
        <v>126</v>
      </c>
      <c r="B55" s="17" t="s">
        <v>44</v>
      </c>
      <c r="C55" s="17" t="s">
        <v>55</v>
      </c>
      <c r="D55" s="17" t="s">
        <v>129</v>
      </c>
      <c r="E55" s="17" t="s">
        <v>127</v>
      </c>
      <c r="F55" s="25">
        <v>1180</v>
      </c>
      <c r="G55" s="25">
        <v>1180</v>
      </c>
      <c r="H55" s="26">
        <v>1180</v>
      </c>
      <c r="I55" s="24">
        <f t="shared" si="2"/>
        <v>100</v>
      </c>
      <c r="J55" s="88">
        <f t="shared" si="3"/>
        <v>100</v>
      </c>
    </row>
    <row r="56" spans="1:10" x14ac:dyDescent="0.25">
      <c r="A56" s="20" t="s">
        <v>130</v>
      </c>
      <c r="B56" s="17" t="s">
        <v>44</v>
      </c>
      <c r="C56" s="17" t="s">
        <v>55</v>
      </c>
      <c r="D56" s="19" t="s">
        <v>131</v>
      </c>
      <c r="E56" s="17" t="s">
        <v>78</v>
      </c>
      <c r="F56" s="25">
        <f>F63+F57</f>
        <v>628.07969000000003</v>
      </c>
      <c r="G56" s="25">
        <f t="shared" ref="G56:H56" si="27">G63+G57</f>
        <v>628.07969000000003</v>
      </c>
      <c r="H56" s="25">
        <f t="shared" si="27"/>
        <v>612.10014999999999</v>
      </c>
      <c r="I56" s="24">
        <f t="shared" si="2"/>
        <v>97.455810105880019</v>
      </c>
      <c r="J56" s="88">
        <f t="shared" si="3"/>
        <v>97.455810105880019</v>
      </c>
    </row>
    <row r="57" spans="1:10" ht="25.5" x14ac:dyDescent="0.25">
      <c r="A57" s="89" t="s">
        <v>96</v>
      </c>
      <c r="B57" s="17" t="s">
        <v>44</v>
      </c>
      <c r="C57" s="17" t="s">
        <v>55</v>
      </c>
      <c r="D57" s="19" t="s">
        <v>131</v>
      </c>
      <c r="E57" s="17" t="s">
        <v>97</v>
      </c>
      <c r="F57" s="25">
        <f>F58+F60</f>
        <v>168.95967999999999</v>
      </c>
      <c r="G57" s="25">
        <f t="shared" ref="G57:H57" si="28">G58+G60</f>
        <v>168.95967999999999</v>
      </c>
      <c r="H57" s="25">
        <f t="shared" si="28"/>
        <v>168.95967999999999</v>
      </c>
      <c r="I57" s="24">
        <f t="shared" si="2"/>
        <v>100</v>
      </c>
      <c r="J57" s="88">
        <f t="shared" si="3"/>
        <v>100</v>
      </c>
    </row>
    <row r="58" spans="1:10" ht="25.5" x14ac:dyDescent="0.25">
      <c r="A58" s="89" t="s">
        <v>98</v>
      </c>
      <c r="B58" s="17" t="s">
        <v>44</v>
      </c>
      <c r="C58" s="17" t="s">
        <v>55</v>
      </c>
      <c r="D58" s="19" t="s">
        <v>131</v>
      </c>
      <c r="E58" s="17" t="s">
        <v>99</v>
      </c>
      <c r="F58" s="25">
        <f t="shared" ref="F58:H58" si="29">F59</f>
        <v>2.9452699999999998</v>
      </c>
      <c r="G58" s="25">
        <f t="shared" si="29"/>
        <v>2.9452699999999998</v>
      </c>
      <c r="H58" s="25">
        <f t="shared" si="29"/>
        <v>2.9452699999999998</v>
      </c>
      <c r="I58" s="24">
        <f t="shared" si="2"/>
        <v>100</v>
      </c>
      <c r="J58" s="88">
        <f t="shared" si="3"/>
        <v>100</v>
      </c>
    </row>
    <row r="59" spans="1:10" ht="25.5" x14ac:dyDescent="0.25">
      <c r="A59" s="89" t="s">
        <v>100</v>
      </c>
      <c r="B59" s="17" t="s">
        <v>44</v>
      </c>
      <c r="C59" s="17" t="s">
        <v>55</v>
      </c>
      <c r="D59" s="19" t="s">
        <v>131</v>
      </c>
      <c r="E59" s="17" t="s">
        <v>101</v>
      </c>
      <c r="F59" s="25">
        <v>2.9452699999999998</v>
      </c>
      <c r="G59" s="25">
        <v>2.9452699999999998</v>
      </c>
      <c r="H59" s="25">
        <v>2.9452699999999998</v>
      </c>
      <c r="I59" s="24">
        <f t="shared" si="2"/>
        <v>100</v>
      </c>
      <c r="J59" s="88">
        <f t="shared" si="3"/>
        <v>100</v>
      </c>
    </row>
    <row r="60" spans="1:10" x14ac:dyDescent="0.25">
      <c r="A60" s="129" t="s">
        <v>369</v>
      </c>
      <c r="B60" s="18" t="s">
        <v>44</v>
      </c>
      <c r="C60" s="18" t="s">
        <v>55</v>
      </c>
      <c r="D60" s="19" t="s">
        <v>131</v>
      </c>
      <c r="E60" s="18" t="s">
        <v>370</v>
      </c>
      <c r="F60" s="25">
        <v>166.01441</v>
      </c>
      <c r="G60" s="25">
        <v>166.01441</v>
      </c>
      <c r="H60" s="26">
        <v>166.01441</v>
      </c>
      <c r="I60" s="24">
        <f t="shared" ref="I60" si="30">H60/F60*100</f>
        <v>100</v>
      </c>
      <c r="J60" s="88">
        <f t="shared" ref="J60" si="31">H60/G60*100</f>
        <v>100</v>
      </c>
    </row>
    <row r="61" spans="1:10" ht="25.5" x14ac:dyDescent="0.25">
      <c r="A61" s="89" t="s">
        <v>124</v>
      </c>
      <c r="B61" s="18" t="s">
        <v>44</v>
      </c>
      <c r="C61" s="18" t="s">
        <v>55</v>
      </c>
      <c r="D61" s="19" t="s">
        <v>131</v>
      </c>
      <c r="E61" s="18" t="s">
        <v>125</v>
      </c>
      <c r="F61" s="25">
        <f>F62</f>
        <v>30</v>
      </c>
      <c r="G61" s="25">
        <f t="shared" ref="G61:J61" si="32">G62</f>
        <v>30</v>
      </c>
      <c r="H61" s="25">
        <f t="shared" si="32"/>
        <v>30</v>
      </c>
      <c r="I61" s="25">
        <f t="shared" si="32"/>
        <v>100</v>
      </c>
      <c r="J61" s="25">
        <f t="shared" si="32"/>
        <v>100</v>
      </c>
    </row>
    <row r="62" spans="1:10" x14ac:dyDescent="0.25">
      <c r="A62" s="20" t="s">
        <v>50</v>
      </c>
      <c r="B62" s="18" t="s">
        <v>44</v>
      </c>
      <c r="C62" s="18" t="s">
        <v>55</v>
      </c>
      <c r="D62" s="19" t="s">
        <v>131</v>
      </c>
      <c r="E62" s="18" t="s">
        <v>127</v>
      </c>
      <c r="F62" s="25">
        <v>30</v>
      </c>
      <c r="G62" s="25">
        <v>30</v>
      </c>
      <c r="H62" s="26">
        <v>30</v>
      </c>
      <c r="I62" s="24">
        <f t="shared" si="2"/>
        <v>100</v>
      </c>
      <c r="J62" s="88">
        <f t="shared" si="3"/>
        <v>100</v>
      </c>
    </row>
    <row r="63" spans="1:10" x14ac:dyDescent="0.25">
      <c r="A63" s="20" t="s">
        <v>102</v>
      </c>
      <c r="B63" s="17" t="s">
        <v>44</v>
      </c>
      <c r="C63" s="17" t="s">
        <v>55</v>
      </c>
      <c r="D63" s="17" t="s">
        <v>131</v>
      </c>
      <c r="E63" s="17" t="s">
        <v>104</v>
      </c>
      <c r="F63" s="25">
        <f>F64+F66</f>
        <v>459.12000999999998</v>
      </c>
      <c r="G63" s="25">
        <f t="shared" ref="G63:H63" si="33">G64+G66</f>
        <v>459.12000999999998</v>
      </c>
      <c r="H63" s="25">
        <f t="shared" si="33"/>
        <v>443.14046999999999</v>
      </c>
      <c r="I63" s="24">
        <f t="shared" si="2"/>
        <v>96.519528739337673</v>
      </c>
      <c r="J63" s="88">
        <f t="shared" si="3"/>
        <v>96.519528739337673</v>
      </c>
    </row>
    <row r="64" spans="1:10" x14ac:dyDescent="0.25">
      <c r="A64" s="20" t="s">
        <v>132</v>
      </c>
      <c r="B64" s="17" t="s">
        <v>44</v>
      </c>
      <c r="C64" s="17" t="s">
        <v>55</v>
      </c>
      <c r="D64" s="17" t="s">
        <v>131</v>
      </c>
      <c r="E64" s="17" t="s">
        <v>133</v>
      </c>
      <c r="F64" s="25">
        <f t="shared" ref="F64:G64" si="34">F65</f>
        <v>379.12000999999998</v>
      </c>
      <c r="G64" s="25">
        <f t="shared" si="34"/>
        <v>379.12000999999998</v>
      </c>
      <c r="H64" s="25">
        <v>363.14046999999999</v>
      </c>
      <c r="I64" s="24">
        <f t="shared" si="2"/>
        <v>95.785097178067716</v>
      </c>
      <c r="J64" s="88">
        <f t="shared" si="3"/>
        <v>95.785097178067716</v>
      </c>
    </row>
    <row r="65" spans="1:10" ht="76.5" x14ac:dyDescent="0.25">
      <c r="A65" s="94" t="s">
        <v>134</v>
      </c>
      <c r="B65" s="17" t="s">
        <v>44</v>
      </c>
      <c r="C65" s="17" t="s">
        <v>55</v>
      </c>
      <c r="D65" s="17" t="s">
        <v>131</v>
      </c>
      <c r="E65" s="17" t="s">
        <v>135</v>
      </c>
      <c r="F65" s="25">
        <v>379.12000999999998</v>
      </c>
      <c r="G65" s="25">
        <v>379.12000999999998</v>
      </c>
      <c r="H65" s="26">
        <v>379.12000999999998</v>
      </c>
      <c r="I65" s="24">
        <f t="shared" si="2"/>
        <v>100</v>
      </c>
      <c r="J65" s="88">
        <f t="shared" si="3"/>
        <v>100</v>
      </c>
    </row>
    <row r="66" spans="1:10" x14ac:dyDescent="0.25">
      <c r="A66" s="94" t="s">
        <v>105</v>
      </c>
      <c r="B66" s="17" t="s">
        <v>44</v>
      </c>
      <c r="C66" s="17" t="s">
        <v>55</v>
      </c>
      <c r="D66" s="17" t="s">
        <v>131</v>
      </c>
      <c r="E66" s="17" t="s">
        <v>106</v>
      </c>
      <c r="F66" s="25">
        <f>F67</f>
        <v>80</v>
      </c>
      <c r="G66" s="25">
        <f>G67</f>
        <v>80</v>
      </c>
      <c r="H66" s="25">
        <f>H67</f>
        <v>80</v>
      </c>
      <c r="I66" s="24">
        <f t="shared" si="2"/>
        <v>100</v>
      </c>
      <c r="J66" s="88">
        <f t="shared" si="3"/>
        <v>100</v>
      </c>
    </row>
    <row r="67" spans="1:10" x14ac:dyDescent="0.25">
      <c r="A67" s="94" t="s">
        <v>47</v>
      </c>
      <c r="B67" s="17" t="s">
        <v>44</v>
      </c>
      <c r="C67" s="17" t="s">
        <v>55</v>
      </c>
      <c r="D67" s="17" t="s">
        <v>131</v>
      </c>
      <c r="E67" s="17" t="s">
        <v>107</v>
      </c>
      <c r="F67" s="25">
        <v>80</v>
      </c>
      <c r="G67" s="25">
        <v>80</v>
      </c>
      <c r="H67" s="26">
        <v>80</v>
      </c>
      <c r="I67" s="24">
        <f t="shared" si="2"/>
        <v>100</v>
      </c>
      <c r="J67" s="88">
        <f t="shared" si="3"/>
        <v>100</v>
      </c>
    </row>
    <row r="68" spans="1:10" s="28" customFormat="1" x14ac:dyDescent="0.25">
      <c r="A68" s="91" t="s">
        <v>136</v>
      </c>
      <c r="B68" s="48" t="s">
        <v>49</v>
      </c>
      <c r="C68" s="48" t="s">
        <v>60</v>
      </c>
      <c r="D68" s="48" t="s">
        <v>77</v>
      </c>
      <c r="E68" s="48" t="s">
        <v>78</v>
      </c>
      <c r="F68" s="15">
        <f>F69</f>
        <v>675.75765000000001</v>
      </c>
      <c r="G68" s="15">
        <f>G69</f>
        <v>675.75765000000001</v>
      </c>
      <c r="H68" s="15">
        <f>H69</f>
        <v>655.75765000000001</v>
      </c>
      <c r="I68" s="27">
        <f t="shared" si="2"/>
        <v>97.040359069556956</v>
      </c>
      <c r="J68" s="86">
        <f t="shared" si="3"/>
        <v>97.040359069556956</v>
      </c>
    </row>
    <row r="69" spans="1:10" s="28" customFormat="1" ht="25.5" x14ac:dyDescent="0.25">
      <c r="A69" s="85" t="s">
        <v>16</v>
      </c>
      <c r="B69" s="48" t="s">
        <v>49</v>
      </c>
      <c r="C69" s="48" t="s">
        <v>54</v>
      </c>
      <c r="D69" s="48" t="s">
        <v>77</v>
      </c>
      <c r="E69" s="48" t="s">
        <v>78</v>
      </c>
      <c r="F69" s="15">
        <f>F70+F79+F75</f>
        <v>675.75765000000001</v>
      </c>
      <c r="G69" s="15">
        <f t="shared" ref="G69:H69" si="35">G70+G79+G75</f>
        <v>675.75765000000001</v>
      </c>
      <c r="H69" s="15">
        <f t="shared" si="35"/>
        <v>655.75765000000001</v>
      </c>
      <c r="I69" s="27">
        <f t="shared" si="2"/>
        <v>97.040359069556956</v>
      </c>
      <c r="J69" s="86">
        <f t="shared" si="3"/>
        <v>97.040359069556956</v>
      </c>
    </row>
    <row r="70" spans="1:10" ht="38.25" x14ac:dyDescent="0.25">
      <c r="A70" s="93" t="s">
        <v>137</v>
      </c>
      <c r="B70" s="17" t="s">
        <v>49</v>
      </c>
      <c r="C70" s="17" t="s">
        <v>54</v>
      </c>
      <c r="D70" s="17" t="s">
        <v>138</v>
      </c>
      <c r="E70" s="17" t="s">
        <v>78</v>
      </c>
      <c r="F70" s="25">
        <f>F72</f>
        <v>174.71885</v>
      </c>
      <c r="G70" s="25">
        <f>G72</f>
        <v>174.71885</v>
      </c>
      <c r="H70" s="25">
        <f>H72</f>
        <v>174.71885</v>
      </c>
      <c r="I70" s="24">
        <f t="shared" si="2"/>
        <v>100</v>
      </c>
      <c r="J70" s="88">
        <f t="shared" si="3"/>
        <v>100</v>
      </c>
    </row>
    <row r="71" spans="1:10" x14ac:dyDescent="0.25">
      <c r="A71" s="93" t="s">
        <v>139</v>
      </c>
      <c r="B71" s="17" t="s">
        <v>49</v>
      </c>
      <c r="C71" s="17" t="s">
        <v>54</v>
      </c>
      <c r="D71" s="17" t="s">
        <v>140</v>
      </c>
      <c r="E71" s="17" t="s">
        <v>78</v>
      </c>
      <c r="F71" s="25">
        <f t="shared" ref="F71:H73" si="36">F72</f>
        <v>174.71885</v>
      </c>
      <c r="G71" s="25">
        <f t="shared" si="36"/>
        <v>174.71885</v>
      </c>
      <c r="H71" s="25">
        <f t="shared" si="36"/>
        <v>174.71885</v>
      </c>
      <c r="I71" s="24">
        <f t="shared" si="2"/>
        <v>100</v>
      </c>
      <c r="J71" s="88">
        <f t="shared" si="3"/>
        <v>100</v>
      </c>
    </row>
    <row r="72" spans="1:10" ht="25.5" x14ac:dyDescent="0.25">
      <c r="A72" s="89" t="s">
        <v>119</v>
      </c>
      <c r="B72" s="17" t="s">
        <v>49</v>
      </c>
      <c r="C72" s="17" t="s">
        <v>54</v>
      </c>
      <c r="D72" s="17" t="s">
        <v>140</v>
      </c>
      <c r="E72" s="17" t="s">
        <v>115</v>
      </c>
      <c r="F72" s="25">
        <f t="shared" si="36"/>
        <v>174.71885</v>
      </c>
      <c r="G72" s="25">
        <f t="shared" si="36"/>
        <v>174.71885</v>
      </c>
      <c r="H72" s="25">
        <f t="shared" si="36"/>
        <v>174.71885</v>
      </c>
      <c r="I72" s="24">
        <f t="shared" si="2"/>
        <v>100</v>
      </c>
      <c r="J72" s="88">
        <f t="shared" si="3"/>
        <v>100</v>
      </c>
    </row>
    <row r="73" spans="1:10" x14ac:dyDescent="0.25">
      <c r="A73" s="89" t="s">
        <v>116</v>
      </c>
      <c r="B73" s="17" t="s">
        <v>49</v>
      </c>
      <c r="C73" s="17" t="s">
        <v>54</v>
      </c>
      <c r="D73" s="17" t="s">
        <v>140</v>
      </c>
      <c r="E73" s="17" t="s">
        <v>117</v>
      </c>
      <c r="F73" s="25">
        <f t="shared" si="36"/>
        <v>174.71885</v>
      </c>
      <c r="G73" s="25">
        <f t="shared" si="36"/>
        <v>174.71885</v>
      </c>
      <c r="H73" s="25">
        <f t="shared" si="36"/>
        <v>174.71885</v>
      </c>
      <c r="I73" s="24">
        <f t="shared" si="2"/>
        <v>100</v>
      </c>
      <c r="J73" s="88">
        <f t="shared" si="3"/>
        <v>100</v>
      </c>
    </row>
    <row r="74" spans="1:10" ht="38.25" x14ac:dyDescent="0.25">
      <c r="A74" s="20" t="s">
        <v>69</v>
      </c>
      <c r="B74" s="17" t="s">
        <v>49</v>
      </c>
      <c r="C74" s="17" t="s">
        <v>54</v>
      </c>
      <c r="D74" s="17" t="s">
        <v>140</v>
      </c>
      <c r="E74" s="17" t="s">
        <v>118</v>
      </c>
      <c r="F74" s="25">
        <v>174.71885</v>
      </c>
      <c r="G74" s="25">
        <v>174.71885</v>
      </c>
      <c r="H74" s="26">
        <v>174.71885</v>
      </c>
      <c r="I74" s="24">
        <f t="shared" ref="I74:I144" si="37">H74/F74*100</f>
        <v>100</v>
      </c>
      <c r="J74" s="88">
        <f t="shared" ref="J74:J144" si="38">H74/G74*100</f>
        <v>100</v>
      </c>
    </row>
    <row r="75" spans="1:10" ht="63.75" x14ac:dyDescent="0.25">
      <c r="A75" s="129" t="s">
        <v>373</v>
      </c>
      <c r="B75" s="17" t="s">
        <v>49</v>
      </c>
      <c r="C75" s="17" t="s">
        <v>54</v>
      </c>
      <c r="D75" s="17" t="s">
        <v>374</v>
      </c>
      <c r="E75" s="17" t="s">
        <v>78</v>
      </c>
      <c r="F75" s="25">
        <f>F76</f>
        <v>371.03879999999998</v>
      </c>
      <c r="G75" s="25">
        <f t="shared" ref="G75:H75" si="39">G76</f>
        <v>371.03879999999998</v>
      </c>
      <c r="H75" s="25">
        <f t="shared" si="39"/>
        <v>371.03879999999998</v>
      </c>
      <c r="I75" s="24">
        <f t="shared" ref="I75:I78" si="40">H75/F75*100</f>
        <v>100</v>
      </c>
      <c r="J75" s="88">
        <f t="shared" ref="J75:J78" si="41">H75/G75*100</f>
        <v>100</v>
      </c>
    </row>
    <row r="76" spans="1:10" ht="25.5" x14ac:dyDescent="0.25">
      <c r="A76" s="129" t="s">
        <v>119</v>
      </c>
      <c r="B76" s="17" t="s">
        <v>49</v>
      </c>
      <c r="C76" s="17" t="s">
        <v>54</v>
      </c>
      <c r="D76" s="17" t="s">
        <v>374</v>
      </c>
      <c r="E76" s="17" t="s">
        <v>115</v>
      </c>
      <c r="F76" s="25">
        <f>F77</f>
        <v>371.03879999999998</v>
      </c>
      <c r="G76" s="25">
        <f t="shared" ref="G76:H76" si="42">G77</f>
        <v>371.03879999999998</v>
      </c>
      <c r="H76" s="25">
        <f t="shared" si="42"/>
        <v>371.03879999999998</v>
      </c>
      <c r="I76" s="24">
        <f t="shared" si="40"/>
        <v>100</v>
      </c>
      <c r="J76" s="88">
        <f t="shared" si="41"/>
        <v>100</v>
      </c>
    </row>
    <row r="77" spans="1:10" x14ac:dyDescent="0.25">
      <c r="A77" s="129" t="s">
        <v>116</v>
      </c>
      <c r="B77" s="17" t="s">
        <v>49</v>
      </c>
      <c r="C77" s="17" t="s">
        <v>54</v>
      </c>
      <c r="D77" s="17" t="s">
        <v>374</v>
      </c>
      <c r="E77" s="17" t="s">
        <v>117</v>
      </c>
      <c r="F77" s="25">
        <f>F78</f>
        <v>371.03879999999998</v>
      </c>
      <c r="G77" s="25">
        <f t="shared" ref="G77:H77" si="43">G78</f>
        <v>371.03879999999998</v>
      </c>
      <c r="H77" s="25">
        <f t="shared" si="43"/>
        <v>371.03879999999998</v>
      </c>
      <c r="I77" s="24">
        <f t="shared" si="40"/>
        <v>100</v>
      </c>
      <c r="J77" s="88">
        <f t="shared" si="41"/>
        <v>100</v>
      </c>
    </row>
    <row r="78" spans="1:10" x14ac:dyDescent="0.25">
      <c r="A78" s="129" t="s">
        <v>52</v>
      </c>
      <c r="B78" s="17" t="s">
        <v>49</v>
      </c>
      <c r="C78" s="17" t="s">
        <v>54</v>
      </c>
      <c r="D78" s="17" t="s">
        <v>374</v>
      </c>
      <c r="E78" s="17" t="s">
        <v>143</v>
      </c>
      <c r="F78" s="25">
        <v>371.03879999999998</v>
      </c>
      <c r="G78" s="25">
        <v>371.03879999999998</v>
      </c>
      <c r="H78" s="25">
        <v>371.03879999999998</v>
      </c>
      <c r="I78" s="24">
        <f t="shared" si="40"/>
        <v>100</v>
      </c>
      <c r="J78" s="88">
        <f t="shared" si="41"/>
        <v>100</v>
      </c>
    </row>
    <row r="79" spans="1:10" ht="25.5" x14ac:dyDescent="0.25">
      <c r="A79" s="95" t="s">
        <v>141</v>
      </c>
      <c r="B79" s="18" t="s">
        <v>49</v>
      </c>
      <c r="C79" s="18" t="s">
        <v>54</v>
      </c>
      <c r="D79" s="18" t="s">
        <v>372</v>
      </c>
      <c r="E79" s="18" t="s">
        <v>78</v>
      </c>
      <c r="F79" s="25">
        <f>F84+F82+F80</f>
        <v>130</v>
      </c>
      <c r="G79" s="25">
        <f t="shared" ref="G79:H79" si="44">G84+G82+G80</f>
        <v>130</v>
      </c>
      <c r="H79" s="25">
        <f t="shared" si="44"/>
        <v>110</v>
      </c>
      <c r="I79" s="24">
        <f t="shared" si="37"/>
        <v>84.615384615384613</v>
      </c>
      <c r="J79" s="88">
        <f t="shared" si="38"/>
        <v>84.615384615384613</v>
      </c>
    </row>
    <row r="80" spans="1:10" x14ac:dyDescent="0.25">
      <c r="A80" s="95"/>
      <c r="B80" s="18" t="s">
        <v>49</v>
      </c>
      <c r="C80" s="18" t="s">
        <v>54</v>
      </c>
      <c r="D80" s="18" t="s">
        <v>371</v>
      </c>
      <c r="E80" s="18" t="s">
        <v>125</v>
      </c>
      <c r="F80" s="25">
        <f>F81</f>
        <v>90</v>
      </c>
      <c r="G80" s="25">
        <f t="shared" ref="G80:H80" si="45">G81</f>
        <v>90</v>
      </c>
      <c r="H80" s="25">
        <f t="shared" si="45"/>
        <v>90</v>
      </c>
      <c r="I80" s="24">
        <f t="shared" ref="I80:I81" si="46">H80/F80*100</f>
        <v>100</v>
      </c>
      <c r="J80" s="88">
        <f t="shared" ref="J80:J81" si="47">H80/G80*100</f>
        <v>100</v>
      </c>
    </row>
    <row r="81" spans="1:10" x14ac:dyDescent="0.25">
      <c r="A81" s="95"/>
      <c r="B81" s="18" t="s">
        <v>49</v>
      </c>
      <c r="C81" s="18" t="s">
        <v>54</v>
      </c>
      <c r="D81" s="18" t="s">
        <v>371</v>
      </c>
      <c r="E81" s="18" t="s">
        <v>127</v>
      </c>
      <c r="F81" s="25">
        <v>90</v>
      </c>
      <c r="G81" s="25">
        <v>90</v>
      </c>
      <c r="H81" s="25">
        <v>90</v>
      </c>
      <c r="I81" s="24">
        <f t="shared" si="46"/>
        <v>100</v>
      </c>
      <c r="J81" s="88">
        <f t="shared" si="47"/>
        <v>100</v>
      </c>
    </row>
    <row r="82" spans="1:10" ht="25.5" x14ac:dyDescent="0.25">
      <c r="A82" s="89" t="s">
        <v>124</v>
      </c>
      <c r="B82" s="18" t="s">
        <v>49</v>
      </c>
      <c r="C82" s="18" t="s">
        <v>54</v>
      </c>
      <c r="D82" s="18" t="s">
        <v>142</v>
      </c>
      <c r="E82" s="18" t="s">
        <v>125</v>
      </c>
      <c r="F82" s="25">
        <f>F83</f>
        <v>40</v>
      </c>
      <c r="G82" s="25">
        <f>G83</f>
        <v>40</v>
      </c>
      <c r="H82" s="25">
        <f>H83</f>
        <v>20</v>
      </c>
      <c r="I82" s="24">
        <f t="shared" si="37"/>
        <v>50</v>
      </c>
      <c r="J82" s="88">
        <f t="shared" si="38"/>
        <v>50</v>
      </c>
    </row>
    <row r="83" spans="1:10" x14ac:dyDescent="0.25">
      <c r="A83" s="20" t="s">
        <v>50</v>
      </c>
      <c r="B83" s="18" t="s">
        <v>49</v>
      </c>
      <c r="C83" s="18" t="s">
        <v>54</v>
      </c>
      <c r="D83" s="18" t="s">
        <v>142</v>
      </c>
      <c r="E83" s="18" t="s">
        <v>127</v>
      </c>
      <c r="F83" s="25">
        <v>40</v>
      </c>
      <c r="G83" s="25">
        <v>40</v>
      </c>
      <c r="H83" s="26">
        <v>20</v>
      </c>
      <c r="I83" s="24">
        <f t="shared" si="37"/>
        <v>50</v>
      </c>
      <c r="J83" s="88">
        <f t="shared" si="38"/>
        <v>50</v>
      </c>
    </row>
    <row r="84" spans="1:10" ht="25.5" x14ac:dyDescent="0.25">
      <c r="A84" s="89" t="s">
        <v>114</v>
      </c>
      <c r="B84" s="18" t="s">
        <v>49</v>
      </c>
      <c r="C84" s="18" t="s">
        <v>54</v>
      </c>
      <c r="D84" s="18" t="s">
        <v>142</v>
      </c>
      <c r="E84" s="18" t="s">
        <v>115</v>
      </c>
      <c r="F84" s="25">
        <f t="shared" ref="F84:H85" si="48">F85</f>
        <v>0</v>
      </c>
      <c r="G84" s="25">
        <f t="shared" si="48"/>
        <v>0</v>
      </c>
      <c r="H84" s="25">
        <f t="shared" si="48"/>
        <v>0</v>
      </c>
      <c r="I84" s="24"/>
      <c r="J84" s="88"/>
    </row>
    <row r="85" spans="1:10" x14ac:dyDescent="0.25">
      <c r="A85" s="89" t="s">
        <v>116</v>
      </c>
      <c r="B85" s="18" t="s">
        <v>49</v>
      </c>
      <c r="C85" s="18" t="s">
        <v>54</v>
      </c>
      <c r="D85" s="18" t="s">
        <v>142</v>
      </c>
      <c r="E85" s="18" t="s">
        <v>117</v>
      </c>
      <c r="F85" s="25">
        <f t="shared" si="48"/>
        <v>0</v>
      </c>
      <c r="G85" s="25">
        <f t="shared" si="48"/>
        <v>0</v>
      </c>
      <c r="H85" s="25">
        <f t="shared" si="48"/>
        <v>0</v>
      </c>
      <c r="I85" s="24"/>
      <c r="J85" s="88"/>
    </row>
    <row r="86" spans="1:10" x14ac:dyDescent="0.25">
      <c r="A86" s="20" t="s">
        <v>52</v>
      </c>
      <c r="B86" s="18" t="s">
        <v>49</v>
      </c>
      <c r="C86" s="18" t="s">
        <v>54</v>
      </c>
      <c r="D86" s="18" t="s">
        <v>142</v>
      </c>
      <c r="E86" s="18" t="s">
        <v>143</v>
      </c>
      <c r="F86" s="25"/>
      <c r="G86" s="25"/>
      <c r="H86" s="26"/>
      <c r="I86" s="24"/>
      <c r="J86" s="88"/>
    </row>
    <row r="87" spans="1:10" s="28" customFormat="1" x14ac:dyDescent="0.25">
      <c r="A87" s="85" t="s">
        <v>144</v>
      </c>
      <c r="B87" s="48" t="s">
        <v>46</v>
      </c>
      <c r="C87" s="48" t="s">
        <v>60</v>
      </c>
      <c r="D87" s="48" t="s">
        <v>145</v>
      </c>
      <c r="E87" s="48" t="s">
        <v>146</v>
      </c>
      <c r="F87" s="15">
        <f>F88+F106</f>
        <v>13310.64705</v>
      </c>
      <c r="G87" s="15">
        <f>G88+G106</f>
        <v>13310.64705</v>
      </c>
      <c r="H87" s="15">
        <f>H88+H106</f>
        <v>9696.9474500000015</v>
      </c>
      <c r="I87" s="27">
        <f t="shared" si="37"/>
        <v>72.851059858881925</v>
      </c>
      <c r="J87" s="86">
        <f t="shared" si="38"/>
        <v>72.851059858881925</v>
      </c>
    </row>
    <row r="88" spans="1:10" s="28" customFormat="1" x14ac:dyDescent="0.25">
      <c r="A88" s="85" t="s">
        <v>18</v>
      </c>
      <c r="B88" s="48" t="s">
        <v>46</v>
      </c>
      <c r="C88" s="48" t="s">
        <v>56</v>
      </c>
      <c r="D88" s="48" t="s">
        <v>77</v>
      </c>
      <c r="E88" s="48" t="s">
        <v>78</v>
      </c>
      <c r="F88" s="15">
        <f>F89+F102+F94+F98</f>
        <v>12956.189349999999</v>
      </c>
      <c r="G88" s="15">
        <f t="shared" ref="G88:H88" si="49">G89+G102+G94+G98</f>
        <v>12956.189349999999</v>
      </c>
      <c r="H88" s="15">
        <f t="shared" si="49"/>
        <v>9342.4897500000006</v>
      </c>
      <c r="I88" s="27">
        <f t="shared" si="37"/>
        <v>72.108314394154803</v>
      </c>
      <c r="J88" s="86">
        <f t="shared" si="38"/>
        <v>72.108314394154803</v>
      </c>
    </row>
    <row r="89" spans="1:10" ht="63.75" x14ac:dyDescent="0.25">
      <c r="A89" s="89" t="s">
        <v>147</v>
      </c>
      <c r="B89" s="17" t="s">
        <v>46</v>
      </c>
      <c r="C89" s="17" t="s">
        <v>56</v>
      </c>
      <c r="D89" s="17" t="s">
        <v>148</v>
      </c>
      <c r="E89" s="17" t="s">
        <v>78</v>
      </c>
      <c r="F89" s="25">
        <f>F91</f>
        <v>5054.4077500000003</v>
      </c>
      <c r="G89" s="25">
        <f>G91</f>
        <v>5054.4077500000003</v>
      </c>
      <c r="H89" s="25">
        <f>H91</f>
        <v>4382.1581500000002</v>
      </c>
      <c r="I89" s="24">
        <f t="shared" si="37"/>
        <v>86.699735493243494</v>
      </c>
      <c r="J89" s="88">
        <f t="shared" si="38"/>
        <v>86.699735493243494</v>
      </c>
    </row>
    <row r="90" spans="1:10" ht="25.5" x14ac:dyDescent="0.25">
      <c r="A90" s="89" t="s">
        <v>149</v>
      </c>
      <c r="B90" s="17" t="s">
        <v>46</v>
      </c>
      <c r="C90" s="17" t="s">
        <v>56</v>
      </c>
      <c r="D90" s="17" t="s">
        <v>148</v>
      </c>
      <c r="E90" s="17" t="s">
        <v>78</v>
      </c>
      <c r="F90" s="25">
        <f t="shared" ref="F90:H92" si="50">F91</f>
        <v>5054.4077500000003</v>
      </c>
      <c r="G90" s="25">
        <f t="shared" si="50"/>
        <v>5054.4077500000003</v>
      </c>
      <c r="H90" s="25">
        <f t="shared" si="50"/>
        <v>4382.1581500000002</v>
      </c>
      <c r="I90" s="24">
        <f t="shared" si="37"/>
        <v>86.699735493243494</v>
      </c>
      <c r="J90" s="88">
        <f t="shared" si="38"/>
        <v>86.699735493243494</v>
      </c>
    </row>
    <row r="91" spans="1:10" ht="25.5" x14ac:dyDescent="0.25">
      <c r="A91" s="89" t="s">
        <v>119</v>
      </c>
      <c r="B91" s="17" t="s">
        <v>46</v>
      </c>
      <c r="C91" s="17" t="s">
        <v>56</v>
      </c>
      <c r="D91" s="17" t="s">
        <v>148</v>
      </c>
      <c r="E91" s="17" t="s">
        <v>115</v>
      </c>
      <c r="F91" s="25">
        <f t="shared" si="50"/>
        <v>5054.4077500000003</v>
      </c>
      <c r="G91" s="25">
        <f t="shared" si="50"/>
        <v>5054.4077500000003</v>
      </c>
      <c r="H91" s="25">
        <f t="shared" si="50"/>
        <v>4382.1581500000002</v>
      </c>
      <c r="I91" s="24">
        <f t="shared" si="37"/>
        <v>86.699735493243494</v>
      </c>
      <c r="J91" s="88">
        <f t="shared" si="38"/>
        <v>86.699735493243494</v>
      </c>
    </row>
    <row r="92" spans="1:10" x14ac:dyDescent="0.25">
      <c r="A92" s="89" t="s">
        <v>116</v>
      </c>
      <c r="B92" s="17" t="s">
        <v>46</v>
      </c>
      <c r="C92" s="17" t="s">
        <v>56</v>
      </c>
      <c r="D92" s="17" t="s">
        <v>148</v>
      </c>
      <c r="E92" s="17" t="s">
        <v>117</v>
      </c>
      <c r="F92" s="25">
        <f t="shared" si="50"/>
        <v>5054.4077500000003</v>
      </c>
      <c r="G92" s="25">
        <f t="shared" si="50"/>
        <v>5054.4077500000003</v>
      </c>
      <c r="H92" s="25">
        <f t="shared" si="50"/>
        <v>4382.1581500000002</v>
      </c>
      <c r="I92" s="24">
        <f t="shared" si="37"/>
        <v>86.699735493243494</v>
      </c>
      <c r="J92" s="88">
        <f t="shared" si="38"/>
        <v>86.699735493243494</v>
      </c>
    </row>
    <row r="93" spans="1:10" ht="38.25" x14ac:dyDescent="0.25">
      <c r="A93" s="20" t="s">
        <v>69</v>
      </c>
      <c r="B93" s="17" t="s">
        <v>46</v>
      </c>
      <c r="C93" s="17" t="s">
        <v>56</v>
      </c>
      <c r="D93" s="17" t="s">
        <v>148</v>
      </c>
      <c r="E93" s="18" t="s">
        <v>118</v>
      </c>
      <c r="F93" s="25">
        <v>5054.4077500000003</v>
      </c>
      <c r="G93" s="25">
        <v>5054.4077500000003</v>
      </c>
      <c r="H93" s="26">
        <v>4382.1581500000002</v>
      </c>
      <c r="I93" s="24">
        <f t="shared" si="37"/>
        <v>86.699735493243494</v>
      </c>
      <c r="J93" s="88">
        <f t="shared" si="38"/>
        <v>86.699735493243494</v>
      </c>
    </row>
    <row r="94" spans="1:10" ht="51" x14ac:dyDescent="0.25">
      <c r="A94" s="129" t="s">
        <v>375</v>
      </c>
      <c r="B94" s="17" t="s">
        <v>46</v>
      </c>
      <c r="C94" s="17" t="s">
        <v>56</v>
      </c>
      <c r="D94" s="17" t="s">
        <v>376</v>
      </c>
      <c r="E94" s="18" t="s">
        <v>78</v>
      </c>
      <c r="F94" s="25">
        <f>F95</f>
        <v>3500</v>
      </c>
      <c r="G94" s="25">
        <f t="shared" ref="G94:H94" si="51">G95</f>
        <v>3500</v>
      </c>
      <c r="H94" s="25">
        <f t="shared" si="51"/>
        <v>3500</v>
      </c>
      <c r="I94" s="24">
        <f t="shared" ref="I94:I97" si="52">H94/F94*100</f>
        <v>100</v>
      </c>
      <c r="J94" s="88">
        <f t="shared" ref="J94:J97" si="53">H94/G94*100</f>
        <v>100</v>
      </c>
    </row>
    <row r="95" spans="1:10" ht="25.5" x14ac:dyDescent="0.25">
      <c r="A95" s="129" t="s">
        <v>119</v>
      </c>
      <c r="B95" s="17" t="s">
        <v>46</v>
      </c>
      <c r="C95" s="17" t="s">
        <v>56</v>
      </c>
      <c r="D95" s="17" t="s">
        <v>376</v>
      </c>
      <c r="E95" s="18" t="s">
        <v>115</v>
      </c>
      <c r="F95" s="25">
        <f>F96</f>
        <v>3500</v>
      </c>
      <c r="G95" s="25">
        <f t="shared" ref="G95:H95" si="54">G96</f>
        <v>3500</v>
      </c>
      <c r="H95" s="25">
        <f t="shared" si="54"/>
        <v>3500</v>
      </c>
      <c r="I95" s="24">
        <f t="shared" si="52"/>
        <v>100</v>
      </c>
      <c r="J95" s="88">
        <f t="shared" si="53"/>
        <v>100</v>
      </c>
    </row>
    <row r="96" spans="1:10" x14ac:dyDescent="0.25">
      <c r="A96" s="129" t="s">
        <v>116</v>
      </c>
      <c r="B96" s="17" t="s">
        <v>46</v>
      </c>
      <c r="C96" s="17" t="s">
        <v>56</v>
      </c>
      <c r="D96" s="17" t="s">
        <v>376</v>
      </c>
      <c r="E96" s="18" t="s">
        <v>117</v>
      </c>
      <c r="F96" s="25">
        <f>F97</f>
        <v>3500</v>
      </c>
      <c r="G96" s="25">
        <f t="shared" ref="G96:H96" si="55">G97</f>
        <v>3500</v>
      </c>
      <c r="H96" s="25">
        <f t="shared" si="55"/>
        <v>3500</v>
      </c>
      <c r="I96" s="24">
        <f t="shared" si="52"/>
        <v>100</v>
      </c>
      <c r="J96" s="88">
        <f t="shared" si="53"/>
        <v>100</v>
      </c>
    </row>
    <row r="97" spans="1:10" x14ac:dyDescent="0.25">
      <c r="A97" s="130" t="s">
        <v>52</v>
      </c>
      <c r="B97" s="17" t="s">
        <v>46</v>
      </c>
      <c r="C97" s="17" t="s">
        <v>56</v>
      </c>
      <c r="D97" s="17" t="s">
        <v>376</v>
      </c>
      <c r="E97" s="18" t="s">
        <v>143</v>
      </c>
      <c r="F97" s="25">
        <v>3500</v>
      </c>
      <c r="G97" s="25">
        <v>3500</v>
      </c>
      <c r="H97" s="25">
        <v>3500</v>
      </c>
      <c r="I97" s="24">
        <f t="shared" si="52"/>
        <v>100</v>
      </c>
      <c r="J97" s="88">
        <f t="shared" si="53"/>
        <v>100</v>
      </c>
    </row>
    <row r="98" spans="1:10" x14ac:dyDescent="0.25">
      <c r="A98" s="129" t="s">
        <v>377</v>
      </c>
      <c r="B98" s="17" t="s">
        <v>46</v>
      </c>
      <c r="C98" s="17" t="s">
        <v>56</v>
      </c>
      <c r="D98" s="17" t="s">
        <v>378</v>
      </c>
      <c r="E98" s="18" t="s">
        <v>78</v>
      </c>
      <c r="F98" s="25">
        <f>F99</f>
        <v>1460.3316</v>
      </c>
      <c r="G98" s="25">
        <f t="shared" ref="G98:H98" si="56">G99</f>
        <v>1460.3316</v>
      </c>
      <c r="H98" s="25">
        <f t="shared" si="56"/>
        <v>1460.3316</v>
      </c>
      <c r="I98" s="24">
        <f t="shared" ref="I98:I101" si="57">H98/F98*100</f>
        <v>100</v>
      </c>
      <c r="J98" s="88">
        <f t="shared" ref="J98:J101" si="58">H98/G98*100</f>
        <v>100</v>
      </c>
    </row>
    <row r="99" spans="1:10" ht="25.5" x14ac:dyDescent="0.25">
      <c r="A99" s="129" t="s">
        <v>119</v>
      </c>
      <c r="B99" s="17" t="s">
        <v>46</v>
      </c>
      <c r="C99" s="17" t="s">
        <v>56</v>
      </c>
      <c r="D99" s="17" t="s">
        <v>379</v>
      </c>
      <c r="E99" s="18" t="s">
        <v>115</v>
      </c>
      <c r="F99" s="25">
        <f>F100</f>
        <v>1460.3316</v>
      </c>
      <c r="G99" s="25">
        <f t="shared" ref="G99:H99" si="59">G100</f>
        <v>1460.3316</v>
      </c>
      <c r="H99" s="25">
        <f t="shared" si="59"/>
        <v>1460.3316</v>
      </c>
      <c r="I99" s="24">
        <f t="shared" si="57"/>
        <v>100</v>
      </c>
      <c r="J99" s="88">
        <f t="shared" si="58"/>
        <v>100</v>
      </c>
    </row>
    <row r="100" spans="1:10" x14ac:dyDescent="0.25">
      <c r="A100" s="129" t="s">
        <v>116</v>
      </c>
      <c r="B100" s="17" t="s">
        <v>46</v>
      </c>
      <c r="C100" s="17" t="s">
        <v>56</v>
      </c>
      <c r="D100" s="17" t="s">
        <v>380</v>
      </c>
      <c r="E100" s="18" t="s">
        <v>117</v>
      </c>
      <c r="F100" s="25">
        <f>F101</f>
        <v>1460.3316</v>
      </c>
      <c r="G100" s="25">
        <f t="shared" ref="G100:H100" si="60">G101</f>
        <v>1460.3316</v>
      </c>
      <c r="H100" s="25">
        <f t="shared" si="60"/>
        <v>1460.3316</v>
      </c>
      <c r="I100" s="24">
        <f t="shared" si="57"/>
        <v>100</v>
      </c>
      <c r="J100" s="88">
        <f t="shared" si="58"/>
        <v>100</v>
      </c>
    </row>
    <row r="101" spans="1:10" x14ac:dyDescent="0.25">
      <c r="A101" s="129" t="s">
        <v>52</v>
      </c>
      <c r="B101" s="17" t="s">
        <v>46</v>
      </c>
      <c r="C101" s="17" t="s">
        <v>56</v>
      </c>
      <c r="D101" s="17" t="s">
        <v>381</v>
      </c>
      <c r="E101" s="18" t="s">
        <v>143</v>
      </c>
      <c r="F101" s="25">
        <v>1460.3316</v>
      </c>
      <c r="G101" s="25">
        <v>1460.3316</v>
      </c>
      <c r="H101" s="25">
        <v>1460.3316</v>
      </c>
      <c r="I101" s="24">
        <f t="shared" si="57"/>
        <v>100</v>
      </c>
      <c r="J101" s="88">
        <f t="shared" si="58"/>
        <v>100</v>
      </c>
    </row>
    <row r="102" spans="1:10" ht="51" x14ac:dyDescent="0.25">
      <c r="A102" s="89" t="s">
        <v>150</v>
      </c>
      <c r="B102" s="17" t="s">
        <v>46</v>
      </c>
      <c r="C102" s="17" t="s">
        <v>56</v>
      </c>
      <c r="D102" s="17" t="s">
        <v>151</v>
      </c>
      <c r="E102" s="17" t="s">
        <v>78</v>
      </c>
      <c r="F102" s="25">
        <f t="shared" ref="F102:H104" si="61">F103</f>
        <v>2941.45</v>
      </c>
      <c r="G102" s="25">
        <f t="shared" si="61"/>
        <v>2941.45</v>
      </c>
      <c r="H102" s="25">
        <f t="shared" si="61"/>
        <v>0</v>
      </c>
      <c r="I102" s="24">
        <f t="shared" si="37"/>
        <v>0</v>
      </c>
      <c r="J102" s="88">
        <f t="shared" si="38"/>
        <v>0</v>
      </c>
    </row>
    <row r="103" spans="1:10" ht="25.5" x14ac:dyDescent="0.25">
      <c r="A103" s="96" t="s">
        <v>152</v>
      </c>
      <c r="B103" s="17" t="s">
        <v>46</v>
      </c>
      <c r="C103" s="17" t="s">
        <v>56</v>
      </c>
      <c r="D103" s="17" t="s">
        <v>151</v>
      </c>
      <c r="E103" s="17" t="s">
        <v>153</v>
      </c>
      <c r="F103" s="25">
        <f t="shared" si="61"/>
        <v>2941.45</v>
      </c>
      <c r="G103" s="25">
        <f t="shared" si="61"/>
        <v>2941.45</v>
      </c>
      <c r="H103" s="25">
        <f t="shared" si="61"/>
        <v>0</v>
      </c>
      <c r="I103" s="24">
        <f t="shared" si="37"/>
        <v>0</v>
      </c>
      <c r="J103" s="88">
        <f t="shared" si="38"/>
        <v>0</v>
      </c>
    </row>
    <row r="104" spans="1:10" ht="51" x14ac:dyDescent="0.25">
      <c r="A104" s="96" t="s">
        <v>154</v>
      </c>
      <c r="B104" s="17" t="s">
        <v>46</v>
      </c>
      <c r="C104" s="17" t="s">
        <v>56</v>
      </c>
      <c r="D104" s="17" t="s">
        <v>151</v>
      </c>
      <c r="E104" s="17" t="s">
        <v>155</v>
      </c>
      <c r="F104" s="25">
        <f t="shared" si="61"/>
        <v>2941.45</v>
      </c>
      <c r="G104" s="25">
        <f t="shared" si="61"/>
        <v>2941.45</v>
      </c>
      <c r="H104" s="25">
        <f t="shared" si="61"/>
        <v>0</v>
      </c>
      <c r="I104" s="24">
        <f t="shared" si="37"/>
        <v>0</v>
      </c>
      <c r="J104" s="88">
        <f t="shared" si="38"/>
        <v>0</v>
      </c>
    </row>
    <row r="105" spans="1:10" ht="38.25" x14ac:dyDescent="0.25">
      <c r="A105" s="96" t="s">
        <v>156</v>
      </c>
      <c r="B105" s="17" t="s">
        <v>46</v>
      </c>
      <c r="C105" s="17" t="s">
        <v>56</v>
      </c>
      <c r="D105" s="17" t="s">
        <v>151</v>
      </c>
      <c r="E105" s="17" t="s">
        <v>157</v>
      </c>
      <c r="F105" s="25">
        <v>2941.45</v>
      </c>
      <c r="G105" s="25">
        <v>2941.45</v>
      </c>
      <c r="H105" s="26">
        <v>0</v>
      </c>
      <c r="I105" s="24">
        <f t="shared" si="37"/>
        <v>0</v>
      </c>
      <c r="J105" s="88">
        <f t="shared" si="38"/>
        <v>0</v>
      </c>
    </row>
    <row r="106" spans="1:10" s="28" customFormat="1" x14ac:dyDescent="0.25">
      <c r="A106" s="97" t="s">
        <v>19</v>
      </c>
      <c r="B106" s="48" t="s">
        <v>46</v>
      </c>
      <c r="C106" s="48" t="s">
        <v>57</v>
      </c>
      <c r="D106" s="48" t="s">
        <v>77</v>
      </c>
      <c r="E106" s="48" t="s">
        <v>78</v>
      </c>
      <c r="F106" s="15">
        <f>F107</f>
        <v>354.45769999999999</v>
      </c>
      <c r="G106" s="15">
        <f t="shared" ref="G106:H106" si="62">G107</f>
        <v>354.45769999999999</v>
      </c>
      <c r="H106" s="15">
        <f t="shared" si="62"/>
        <v>354.45769999999999</v>
      </c>
      <c r="I106" s="27">
        <f t="shared" si="37"/>
        <v>100</v>
      </c>
      <c r="J106" s="86">
        <f t="shared" si="38"/>
        <v>100</v>
      </c>
    </row>
    <row r="107" spans="1:10" ht="38.25" x14ac:dyDescent="0.25">
      <c r="A107" s="20" t="s">
        <v>158</v>
      </c>
      <c r="B107" s="17" t="s">
        <v>46</v>
      </c>
      <c r="C107" s="17" t="s">
        <v>57</v>
      </c>
      <c r="D107" s="19" t="s">
        <v>159</v>
      </c>
      <c r="E107" s="17" t="s">
        <v>78</v>
      </c>
      <c r="F107" s="25">
        <f>F112+F109</f>
        <v>354.45769999999999</v>
      </c>
      <c r="G107" s="25">
        <f>G112+G109</f>
        <v>354.45769999999999</v>
      </c>
      <c r="H107" s="25">
        <f>H112+H109</f>
        <v>354.45769999999999</v>
      </c>
      <c r="I107" s="24">
        <f t="shared" si="37"/>
        <v>100</v>
      </c>
      <c r="J107" s="88">
        <f t="shared" si="38"/>
        <v>100</v>
      </c>
    </row>
    <row r="108" spans="1:10" ht="25.5" x14ac:dyDescent="0.25">
      <c r="A108" s="20" t="s">
        <v>160</v>
      </c>
      <c r="B108" s="17" t="s">
        <v>46</v>
      </c>
      <c r="C108" s="17" t="s">
        <v>57</v>
      </c>
      <c r="D108" s="19" t="s">
        <v>161</v>
      </c>
      <c r="E108" s="17" t="s">
        <v>78</v>
      </c>
      <c r="F108" s="25">
        <f>F109+F112</f>
        <v>354.45769999999999</v>
      </c>
      <c r="G108" s="25">
        <f>G109+G112</f>
        <v>354.45769999999999</v>
      </c>
      <c r="H108" s="25">
        <f>H109+H112</f>
        <v>354.45769999999999</v>
      </c>
      <c r="I108" s="24">
        <f t="shared" si="37"/>
        <v>100</v>
      </c>
      <c r="J108" s="88">
        <f t="shared" si="38"/>
        <v>100</v>
      </c>
    </row>
    <row r="109" spans="1:10" ht="25.5" x14ac:dyDescent="0.25">
      <c r="A109" s="89" t="s">
        <v>96</v>
      </c>
      <c r="B109" s="17" t="s">
        <v>46</v>
      </c>
      <c r="C109" s="17" t="s">
        <v>57</v>
      </c>
      <c r="D109" s="19" t="s">
        <v>161</v>
      </c>
      <c r="E109" s="17" t="s">
        <v>97</v>
      </c>
      <c r="F109" s="25">
        <f t="shared" ref="F109:H110" si="63">F110</f>
        <v>180</v>
      </c>
      <c r="G109" s="25">
        <f t="shared" si="63"/>
        <v>180</v>
      </c>
      <c r="H109" s="25">
        <f t="shared" si="63"/>
        <v>180</v>
      </c>
      <c r="I109" s="24">
        <f t="shared" si="37"/>
        <v>100</v>
      </c>
      <c r="J109" s="88">
        <f t="shared" si="38"/>
        <v>100</v>
      </c>
    </row>
    <row r="110" spans="1:10" ht="25.5" x14ac:dyDescent="0.25">
      <c r="A110" s="89" t="s">
        <v>98</v>
      </c>
      <c r="B110" s="17" t="s">
        <v>46</v>
      </c>
      <c r="C110" s="17" t="s">
        <v>57</v>
      </c>
      <c r="D110" s="19" t="s">
        <v>161</v>
      </c>
      <c r="E110" s="17" t="s">
        <v>99</v>
      </c>
      <c r="F110" s="25">
        <f t="shared" si="63"/>
        <v>180</v>
      </c>
      <c r="G110" s="25">
        <f t="shared" si="63"/>
        <v>180</v>
      </c>
      <c r="H110" s="25">
        <f t="shared" si="63"/>
        <v>180</v>
      </c>
      <c r="I110" s="24">
        <f t="shared" si="37"/>
        <v>100</v>
      </c>
      <c r="J110" s="88">
        <f t="shared" si="38"/>
        <v>100</v>
      </c>
    </row>
    <row r="111" spans="1:10" ht="25.5" x14ac:dyDescent="0.25">
      <c r="A111" s="89" t="s">
        <v>100</v>
      </c>
      <c r="B111" s="17" t="s">
        <v>46</v>
      </c>
      <c r="C111" s="17" t="s">
        <v>57</v>
      </c>
      <c r="D111" s="19" t="s">
        <v>161</v>
      </c>
      <c r="E111" s="17" t="s">
        <v>101</v>
      </c>
      <c r="F111" s="25">
        <v>180</v>
      </c>
      <c r="G111" s="25">
        <v>180</v>
      </c>
      <c r="H111" s="26">
        <v>180</v>
      </c>
      <c r="I111" s="24">
        <f t="shared" si="37"/>
        <v>100</v>
      </c>
      <c r="J111" s="88">
        <f t="shared" si="38"/>
        <v>100</v>
      </c>
    </row>
    <row r="112" spans="1:10" x14ac:dyDescent="0.25">
      <c r="A112" s="20" t="s">
        <v>102</v>
      </c>
      <c r="B112" s="17" t="s">
        <v>46</v>
      </c>
      <c r="C112" s="17" t="s">
        <v>57</v>
      </c>
      <c r="D112" s="19" t="s">
        <v>161</v>
      </c>
      <c r="E112" s="17" t="s">
        <v>104</v>
      </c>
      <c r="F112" s="25">
        <f t="shared" ref="F112:H113" si="64">F113</f>
        <v>174.45769999999999</v>
      </c>
      <c r="G112" s="25">
        <f t="shared" si="64"/>
        <v>174.45769999999999</v>
      </c>
      <c r="H112" s="25">
        <f t="shared" si="64"/>
        <v>174.45769999999999</v>
      </c>
      <c r="I112" s="24">
        <f t="shared" si="37"/>
        <v>100</v>
      </c>
      <c r="J112" s="88">
        <f t="shared" si="38"/>
        <v>100</v>
      </c>
    </row>
    <row r="113" spans="1:10" ht="38.25" x14ac:dyDescent="0.25">
      <c r="A113" s="20" t="s">
        <v>162</v>
      </c>
      <c r="B113" s="17" t="s">
        <v>46</v>
      </c>
      <c r="C113" s="17" t="s">
        <v>57</v>
      </c>
      <c r="D113" s="19" t="s">
        <v>161</v>
      </c>
      <c r="E113" s="17" t="s">
        <v>163</v>
      </c>
      <c r="F113" s="25">
        <f t="shared" si="64"/>
        <v>174.45769999999999</v>
      </c>
      <c r="G113" s="25">
        <f t="shared" si="64"/>
        <v>174.45769999999999</v>
      </c>
      <c r="H113" s="25">
        <f t="shared" si="64"/>
        <v>174.45769999999999</v>
      </c>
      <c r="I113" s="24">
        <f t="shared" si="37"/>
        <v>100</v>
      </c>
      <c r="J113" s="88">
        <f t="shared" si="38"/>
        <v>100</v>
      </c>
    </row>
    <row r="114" spans="1:10" ht="63.75" x14ac:dyDescent="0.25">
      <c r="A114" s="20" t="s">
        <v>164</v>
      </c>
      <c r="B114" s="17" t="s">
        <v>46</v>
      </c>
      <c r="C114" s="17" t="s">
        <v>57</v>
      </c>
      <c r="D114" s="19" t="s">
        <v>161</v>
      </c>
      <c r="E114" s="17" t="s">
        <v>165</v>
      </c>
      <c r="F114" s="25">
        <v>174.45769999999999</v>
      </c>
      <c r="G114" s="25">
        <v>174.45769999999999</v>
      </c>
      <c r="H114" s="26">
        <v>174.45769999999999</v>
      </c>
      <c r="I114" s="24">
        <f t="shared" si="37"/>
        <v>100</v>
      </c>
      <c r="J114" s="88">
        <f t="shared" si="38"/>
        <v>100</v>
      </c>
    </row>
    <row r="115" spans="1:10" s="28" customFormat="1" x14ac:dyDescent="0.25">
      <c r="A115" s="91" t="s">
        <v>166</v>
      </c>
      <c r="B115" s="48" t="s">
        <v>167</v>
      </c>
      <c r="C115" s="48" t="s">
        <v>60</v>
      </c>
      <c r="D115" s="48" t="s">
        <v>77</v>
      </c>
      <c r="E115" s="48" t="s">
        <v>78</v>
      </c>
      <c r="F115" s="15">
        <f>F116+F122+F136+F162</f>
        <v>65983.209130000003</v>
      </c>
      <c r="G115" s="15">
        <f>G116+G122+G136+G162</f>
        <v>65983.209130000003</v>
      </c>
      <c r="H115" s="15">
        <f>H116+H122+H136+H162</f>
        <v>64130.150529999999</v>
      </c>
      <c r="I115" s="27">
        <f t="shared" si="37"/>
        <v>97.191620982924448</v>
      </c>
      <c r="J115" s="86">
        <f t="shared" si="38"/>
        <v>97.191620982924448</v>
      </c>
    </row>
    <row r="116" spans="1:10" s="28" customFormat="1" x14ac:dyDescent="0.25">
      <c r="A116" s="91" t="s">
        <v>21</v>
      </c>
      <c r="B116" s="48" t="s">
        <v>167</v>
      </c>
      <c r="C116" s="48" t="s">
        <v>44</v>
      </c>
      <c r="D116" s="48" t="s">
        <v>77</v>
      </c>
      <c r="E116" s="48" t="s">
        <v>78</v>
      </c>
      <c r="F116" s="15">
        <f>F117</f>
        <v>2313.5668500000002</v>
      </c>
      <c r="G116" s="15">
        <f>G117</f>
        <v>2313.5668500000002</v>
      </c>
      <c r="H116" s="15">
        <f>H117</f>
        <v>2223.5668500000002</v>
      </c>
      <c r="I116" s="27">
        <f t="shared" si="37"/>
        <v>96.109902767668032</v>
      </c>
      <c r="J116" s="86">
        <f t="shared" si="38"/>
        <v>96.109902767668032</v>
      </c>
    </row>
    <row r="117" spans="1:10" ht="38.25" x14ac:dyDescent="0.25">
      <c r="A117" s="20" t="s">
        <v>168</v>
      </c>
      <c r="B117" s="17" t="s">
        <v>167</v>
      </c>
      <c r="C117" s="17" t="s">
        <v>44</v>
      </c>
      <c r="D117" s="17" t="s">
        <v>169</v>
      </c>
      <c r="E117" s="17" t="s">
        <v>78</v>
      </c>
      <c r="F117" s="25">
        <f>F119</f>
        <v>2313.5668500000002</v>
      </c>
      <c r="G117" s="25">
        <f>G119</f>
        <v>2313.5668500000002</v>
      </c>
      <c r="H117" s="25">
        <f>H119</f>
        <v>2223.5668500000002</v>
      </c>
      <c r="I117" s="24">
        <f t="shared" si="37"/>
        <v>96.109902767668032</v>
      </c>
      <c r="J117" s="88">
        <f t="shared" si="38"/>
        <v>96.109902767668032</v>
      </c>
    </row>
    <row r="118" spans="1:10" x14ac:dyDescent="0.25">
      <c r="A118" s="20" t="s">
        <v>170</v>
      </c>
      <c r="B118" s="17" t="s">
        <v>167</v>
      </c>
      <c r="C118" s="17" t="s">
        <v>44</v>
      </c>
      <c r="D118" s="17" t="s">
        <v>171</v>
      </c>
      <c r="E118" s="17" t="s">
        <v>78</v>
      </c>
      <c r="F118" s="25">
        <f>F119</f>
        <v>2313.5668500000002</v>
      </c>
      <c r="G118" s="25">
        <f>G119</f>
        <v>2313.5668500000002</v>
      </c>
      <c r="H118" s="25">
        <f>H119</f>
        <v>2223.5668500000002</v>
      </c>
      <c r="I118" s="24">
        <f t="shared" si="37"/>
        <v>96.109902767668032</v>
      </c>
      <c r="J118" s="88">
        <f t="shared" si="38"/>
        <v>96.109902767668032</v>
      </c>
    </row>
    <row r="119" spans="1:10" ht="25.5" x14ac:dyDescent="0.25">
      <c r="A119" s="89" t="s">
        <v>119</v>
      </c>
      <c r="B119" s="17" t="s">
        <v>167</v>
      </c>
      <c r="C119" s="17" t="s">
        <v>44</v>
      </c>
      <c r="D119" s="17" t="s">
        <v>171</v>
      </c>
      <c r="E119" s="17" t="s">
        <v>115</v>
      </c>
      <c r="F119" s="25">
        <f>F121</f>
        <v>2313.5668500000002</v>
      </c>
      <c r="G119" s="25">
        <f>G121</f>
        <v>2313.5668500000002</v>
      </c>
      <c r="H119" s="25">
        <f>H121</f>
        <v>2223.5668500000002</v>
      </c>
      <c r="I119" s="24">
        <f t="shared" si="37"/>
        <v>96.109902767668032</v>
      </c>
      <c r="J119" s="88">
        <f t="shared" si="38"/>
        <v>96.109902767668032</v>
      </c>
    </row>
    <row r="120" spans="1:10" x14ac:dyDescent="0.25">
      <c r="A120" s="89" t="s">
        <v>116</v>
      </c>
      <c r="B120" s="17" t="s">
        <v>167</v>
      </c>
      <c r="C120" s="17" t="s">
        <v>44</v>
      </c>
      <c r="D120" s="17" t="s">
        <v>171</v>
      </c>
      <c r="E120" s="17" t="s">
        <v>117</v>
      </c>
      <c r="F120" s="25">
        <f>F121</f>
        <v>2313.5668500000002</v>
      </c>
      <c r="G120" s="25">
        <f>G121</f>
        <v>2313.5668500000002</v>
      </c>
      <c r="H120" s="25">
        <f>H121</f>
        <v>2223.5668500000002</v>
      </c>
      <c r="I120" s="24">
        <f t="shared" si="37"/>
        <v>96.109902767668032</v>
      </c>
      <c r="J120" s="88">
        <f t="shared" si="38"/>
        <v>96.109902767668032</v>
      </c>
    </row>
    <row r="121" spans="1:10" ht="38.25" x14ac:dyDescent="0.25">
      <c r="A121" s="20" t="s">
        <v>69</v>
      </c>
      <c r="B121" s="17" t="s">
        <v>167</v>
      </c>
      <c r="C121" s="17" t="s">
        <v>44</v>
      </c>
      <c r="D121" s="17" t="s">
        <v>171</v>
      </c>
      <c r="E121" s="17" t="s">
        <v>118</v>
      </c>
      <c r="F121" s="25">
        <v>2313.5668500000002</v>
      </c>
      <c r="G121" s="25">
        <v>2313.5668500000002</v>
      </c>
      <c r="H121" s="26">
        <v>2223.5668500000002</v>
      </c>
      <c r="I121" s="24">
        <f t="shared" si="37"/>
        <v>96.109902767668032</v>
      </c>
      <c r="J121" s="88">
        <f t="shared" si="38"/>
        <v>96.109902767668032</v>
      </c>
    </row>
    <row r="122" spans="1:10" s="28" customFormat="1" x14ac:dyDescent="0.25">
      <c r="A122" s="91" t="s">
        <v>22</v>
      </c>
      <c r="B122" s="48" t="s">
        <v>167</v>
      </c>
      <c r="C122" s="48" t="s">
        <v>48</v>
      </c>
      <c r="D122" s="48" t="s">
        <v>77</v>
      </c>
      <c r="E122" s="48" t="s">
        <v>78</v>
      </c>
      <c r="F122" s="15">
        <f>F123</f>
        <v>5314.7848599999998</v>
      </c>
      <c r="G122" s="15">
        <f>G123</f>
        <v>5314.7848599999998</v>
      </c>
      <c r="H122" s="15">
        <f>H123</f>
        <v>5314.7848400000003</v>
      </c>
      <c r="I122" s="27">
        <f t="shared" si="37"/>
        <v>99.999999623691266</v>
      </c>
      <c r="J122" s="86">
        <f t="shared" si="38"/>
        <v>99.999999623691266</v>
      </c>
    </row>
    <row r="123" spans="1:10" ht="38.25" x14ac:dyDescent="0.25">
      <c r="A123" s="89" t="s">
        <v>172</v>
      </c>
      <c r="B123" s="17" t="s">
        <v>167</v>
      </c>
      <c r="C123" s="17" t="s">
        <v>48</v>
      </c>
      <c r="D123" s="17" t="s">
        <v>173</v>
      </c>
      <c r="E123" s="17" t="s">
        <v>78</v>
      </c>
      <c r="F123" s="25">
        <f>F124+F128+F132</f>
        <v>5314.7848599999998</v>
      </c>
      <c r="G123" s="25">
        <f>G124+G128+G132</f>
        <v>5314.7848599999998</v>
      </c>
      <c r="H123" s="25">
        <f>H124+H128+H132</f>
        <v>5314.7848400000003</v>
      </c>
      <c r="I123" s="24">
        <f t="shared" si="37"/>
        <v>99.999999623691266</v>
      </c>
      <c r="J123" s="88">
        <f t="shared" si="38"/>
        <v>99.999999623691266</v>
      </c>
    </row>
    <row r="124" spans="1:10" x14ac:dyDescent="0.25">
      <c r="A124" s="89" t="s">
        <v>174</v>
      </c>
      <c r="B124" s="17" t="s">
        <v>167</v>
      </c>
      <c r="C124" s="17" t="s">
        <v>48</v>
      </c>
      <c r="D124" s="17" t="s">
        <v>175</v>
      </c>
      <c r="E124" s="17" t="s">
        <v>78</v>
      </c>
      <c r="F124" s="25">
        <f>F125</f>
        <v>170.44114999999999</v>
      </c>
      <c r="G124" s="25">
        <f>G125</f>
        <v>170.44114999999999</v>
      </c>
      <c r="H124" s="25">
        <f>H125</f>
        <v>170.44114999999999</v>
      </c>
      <c r="I124" s="24">
        <f t="shared" si="37"/>
        <v>100</v>
      </c>
      <c r="J124" s="88">
        <f t="shared" si="38"/>
        <v>100</v>
      </c>
    </row>
    <row r="125" spans="1:10" ht="25.5" x14ac:dyDescent="0.25">
      <c r="A125" s="89" t="s">
        <v>119</v>
      </c>
      <c r="B125" s="17" t="s">
        <v>167</v>
      </c>
      <c r="C125" s="17" t="s">
        <v>48</v>
      </c>
      <c r="D125" s="17" t="s">
        <v>175</v>
      </c>
      <c r="E125" s="17" t="s">
        <v>115</v>
      </c>
      <c r="F125" s="25">
        <f>F127</f>
        <v>170.44114999999999</v>
      </c>
      <c r="G125" s="25">
        <f>G127</f>
        <v>170.44114999999999</v>
      </c>
      <c r="H125" s="25">
        <f>H127</f>
        <v>170.44114999999999</v>
      </c>
      <c r="I125" s="24">
        <f t="shared" si="37"/>
        <v>100</v>
      </c>
      <c r="J125" s="88">
        <f t="shared" si="38"/>
        <v>100</v>
      </c>
    </row>
    <row r="126" spans="1:10" x14ac:dyDescent="0.25">
      <c r="A126" s="89" t="s">
        <v>116</v>
      </c>
      <c r="B126" s="17" t="s">
        <v>167</v>
      </c>
      <c r="C126" s="17" t="s">
        <v>48</v>
      </c>
      <c r="D126" s="17" t="s">
        <v>175</v>
      </c>
      <c r="E126" s="17" t="s">
        <v>117</v>
      </c>
      <c r="F126" s="25">
        <f>F127</f>
        <v>170.44114999999999</v>
      </c>
      <c r="G126" s="25">
        <f>G127</f>
        <v>170.44114999999999</v>
      </c>
      <c r="H126" s="25">
        <f>H127</f>
        <v>170.44114999999999</v>
      </c>
      <c r="I126" s="24">
        <f t="shared" si="37"/>
        <v>100</v>
      </c>
      <c r="J126" s="88">
        <f t="shared" si="38"/>
        <v>100</v>
      </c>
    </row>
    <row r="127" spans="1:10" ht="38.25" x14ac:dyDescent="0.25">
      <c r="A127" s="20" t="s">
        <v>69</v>
      </c>
      <c r="B127" s="17" t="s">
        <v>167</v>
      </c>
      <c r="C127" s="17" t="s">
        <v>48</v>
      </c>
      <c r="D127" s="17" t="s">
        <v>175</v>
      </c>
      <c r="E127" s="17" t="s">
        <v>118</v>
      </c>
      <c r="F127" s="25">
        <v>170.44114999999999</v>
      </c>
      <c r="G127" s="25">
        <v>170.44114999999999</v>
      </c>
      <c r="H127" s="26">
        <v>170.44114999999999</v>
      </c>
      <c r="I127" s="24">
        <f t="shared" si="37"/>
        <v>100</v>
      </c>
      <c r="J127" s="88">
        <f t="shared" si="38"/>
        <v>100</v>
      </c>
    </row>
    <row r="128" spans="1:10" ht="51" x14ac:dyDescent="0.25">
      <c r="A128" s="89" t="s">
        <v>176</v>
      </c>
      <c r="B128" s="17" t="s">
        <v>167</v>
      </c>
      <c r="C128" s="17" t="s">
        <v>48</v>
      </c>
      <c r="D128" s="17" t="s">
        <v>177</v>
      </c>
      <c r="E128" s="17" t="s">
        <v>78</v>
      </c>
      <c r="F128" s="25">
        <f t="shared" ref="F128:H130" si="65">F129</f>
        <v>1279.28385</v>
      </c>
      <c r="G128" s="25">
        <f t="shared" si="65"/>
        <v>1279.28385</v>
      </c>
      <c r="H128" s="25">
        <f t="shared" si="65"/>
        <v>1279.2838300000001</v>
      </c>
      <c r="I128" s="24">
        <f t="shared" si="37"/>
        <v>99.999998436625305</v>
      </c>
      <c r="J128" s="88">
        <f t="shared" si="38"/>
        <v>99.999998436625305</v>
      </c>
    </row>
    <row r="129" spans="1:10" ht="25.5" x14ac:dyDescent="0.25">
      <c r="A129" s="89" t="s">
        <v>114</v>
      </c>
      <c r="B129" s="17" t="s">
        <v>167</v>
      </c>
      <c r="C129" s="17" t="s">
        <v>48</v>
      </c>
      <c r="D129" s="17" t="s">
        <v>177</v>
      </c>
      <c r="E129" s="17" t="s">
        <v>115</v>
      </c>
      <c r="F129" s="25">
        <f t="shared" si="65"/>
        <v>1279.28385</v>
      </c>
      <c r="G129" s="25">
        <f t="shared" si="65"/>
        <v>1279.28385</v>
      </c>
      <c r="H129" s="25">
        <f t="shared" si="65"/>
        <v>1279.2838300000001</v>
      </c>
      <c r="I129" s="24">
        <f t="shared" si="37"/>
        <v>99.999998436625305</v>
      </c>
      <c r="J129" s="88">
        <f t="shared" si="38"/>
        <v>99.999998436625305</v>
      </c>
    </row>
    <row r="130" spans="1:10" x14ac:dyDescent="0.25">
      <c r="A130" s="89" t="s">
        <v>116</v>
      </c>
      <c r="B130" s="17" t="s">
        <v>167</v>
      </c>
      <c r="C130" s="17" t="s">
        <v>48</v>
      </c>
      <c r="D130" s="17" t="s">
        <v>177</v>
      </c>
      <c r="E130" s="17" t="s">
        <v>117</v>
      </c>
      <c r="F130" s="25">
        <f t="shared" si="65"/>
        <v>1279.28385</v>
      </c>
      <c r="G130" s="25">
        <f t="shared" si="65"/>
        <v>1279.28385</v>
      </c>
      <c r="H130" s="25">
        <f t="shared" si="65"/>
        <v>1279.2838300000001</v>
      </c>
      <c r="I130" s="24">
        <f t="shared" si="37"/>
        <v>99.999998436625305</v>
      </c>
      <c r="J130" s="88">
        <f t="shared" si="38"/>
        <v>99.999998436625305</v>
      </c>
    </row>
    <row r="131" spans="1:10" x14ac:dyDescent="0.25">
      <c r="A131" s="20" t="s">
        <v>52</v>
      </c>
      <c r="B131" s="17" t="s">
        <v>167</v>
      </c>
      <c r="C131" s="17" t="s">
        <v>48</v>
      </c>
      <c r="D131" s="17" t="s">
        <v>177</v>
      </c>
      <c r="E131" s="17" t="s">
        <v>143</v>
      </c>
      <c r="F131" s="25">
        <v>1279.28385</v>
      </c>
      <c r="G131" s="25">
        <v>1279.28385</v>
      </c>
      <c r="H131" s="25">
        <v>1279.2838300000001</v>
      </c>
      <c r="I131" s="24">
        <f t="shared" si="37"/>
        <v>99.999998436625305</v>
      </c>
      <c r="J131" s="88">
        <f t="shared" si="38"/>
        <v>99.999998436625305</v>
      </c>
    </row>
    <row r="132" spans="1:10" ht="51" x14ac:dyDescent="0.25">
      <c r="A132" s="89" t="s">
        <v>178</v>
      </c>
      <c r="B132" s="17" t="s">
        <v>167</v>
      </c>
      <c r="C132" s="17" t="s">
        <v>48</v>
      </c>
      <c r="D132" s="17" t="s">
        <v>179</v>
      </c>
      <c r="E132" s="17" t="s">
        <v>78</v>
      </c>
      <c r="F132" s="25">
        <f t="shared" ref="F132:H134" si="66">F133</f>
        <v>3865.0598599999998</v>
      </c>
      <c r="G132" s="25">
        <f t="shared" si="66"/>
        <v>3865.0598599999998</v>
      </c>
      <c r="H132" s="25">
        <f t="shared" si="66"/>
        <v>3865.0598599999998</v>
      </c>
      <c r="I132" s="24">
        <f t="shared" si="37"/>
        <v>100</v>
      </c>
      <c r="J132" s="88">
        <f t="shared" si="38"/>
        <v>100</v>
      </c>
    </row>
    <row r="133" spans="1:10" ht="25.5" x14ac:dyDescent="0.25">
      <c r="A133" s="89" t="s">
        <v>114</v>
      </c>
      <c r="B133" s="17" t="s">
        <v>167</v>
      </c>
      <c r="C133" s="17" t="s">
        <v>48</v>
      </c>
      <c r="D133" s="17" t="s">
        <v>179</v>
      </c>
      <c r="E133" s="17" t="s">
        <v>115</v>
      </c>
      <c r="F133" s="25">
        <f t="shared" si="66"/>
        <v>3865.0598599999998</v>
      </c>
      <c r="G133" s="25">
        <f t="shared" si="66"/>
        <v>3865.0598599999998</v>
      </c>
      <c r="H133" s="25">
        <f t="shared" si="66"/>
        <v>3865.0598599999998</v>
      </c>
      <c r="I133" s="24">
        <f t="shared" si="37"/>
        <v>100</v>
      </c>
      <c r="J133" s="88">
        <f t="shared" si="38"/>
        <v>100</v>
      </c>
    </row>
    <row r="134" spans="1:10" x14ac:dyDescent="0.25">
      <c r="A134" s="89" t="s">
        <v>116</v>
      </c>
      <c r="B134" s="17" t="s">
        <v>167</v>
      </c>
      <c r="C134" s="17" t="s">
        <v>48</v>
      </c>
      <c r="D134" s="17" t="s">
        <v>179</v>
      </c>
      <c r="E134" s="17" t="s">
        <v>117</v>
      </c>
      <c r="F134" s="25">
        <f t="shared" si="66"/>
        <v>3865.0598599999998</v>
      </c>
      <c r="G134" s="25">
        <f t="shared" si="66"/>
        <v>3865.0598599999998</v>
      </c>
      <c r="H134" s="25">
        <f t="shared" si="66"/>
        <v>3865.0598599999998</v>
      </c>
      <c r="I134" s="24">
        <f t="shared" si="37"/>
        <v>100</v>
      </c>
      <c r="J134" s="88">
        <f t="shared" si="38"/>
        <v>100</v>
      </c>
    </row>
    <row r="135" spans="1:10" x14ac:dyDescent="0.25">
      <c r="A135" s="20" t="s">
        <v>52</v>
      </c>
      <c r="B135" s="17" t="s">
        <v>167</v>
      </c>
      <c r="C135" s="17" t="s">
        <v>48</v>
      </c>
      <c r="D135" s="17" t="s">
        <v>179</v>
      </c>
      <c r="E135" s="17" t="s">
        <v>143</v>
      </c>
      <c r="F135" s="25">
        <v>3865.0598599999998</v>
      </c>
      <c r="G135" s="25">
        <v>3865.0598599999998</v>
      </c>
      <c r="H135" s="26">
        <v>3865.0598599999998</v>
      </c>
      <c r="I135" s="24">
        <f t="shared" si="37"/>
        <v>100</v>
      </c>
      <c r="J135" s="88">
        <f t="shared" si="38"/>
        <v>100</v>
      </c>
    </row>
    <row r="136" spans="1:10" s="28" customFormat="1" x14ac:dyDescent="0.25">
      <c r="A136" s="91" t="s">
        <v>23</v>
      </c>
      <c r="B136" s="48" t="s">
        <v>167</v>
      </c>
      <c r="C136" s="48" t="s">
        <v>49</v>
      </c>
      <c r="D136" s="48" t="s">
        <v>77</v>
      </c>
      <c r="E136" s="48" t="s">
        <v>78</v>
      </c>
      <c r="F136" s="15">
        <f>F137+F158</f>
        <v>23202.35657</v>
      </c>
      <c r="G136" s="15">
        <f t="shared" ref="G136:H136" si="67">G137+G158</f>
        <v>23202.35657</v>
      </c>
      <c r="H136" s="15">
        <f t="shared" si="67"/>
        <v>23065.200429999997</v>
      </c>
      <c r="I136" s="27">
        <f t="shared" si="37"/>
        <v>99.408869786195154</v>
      </c>
      <c r="J136" s="86">
        <f t="shared" si="38"/>
        <v>99.408869786195154</v>
      </c>
    </row>
    <row r="137" spans="1:10" ht="25.5" x14ac:dyDescent="0.25">
      <c r="A137" s="20" t="s">
        <v>180</v>
      </c>
      <c r="B137" s="17" t="s">
        <v>167</v>
      </c>
      <c r="C137" s="17" t="s">
        <v>49</v>
      </c>
      <c r="D137" s="17" t="s">
        <v>181</v>
      </c>
      <c r="E137" s="17" t="s">
        <v>78</v>
      </c>
      <c r="F137" s="25">
        <f>F138+F142+F146+F150+F154</f>
        <v>21694.967860000001</v>
      </c>
      <c r="G137" s="25">
        <f t="shared" ref="G137:H137" si="68">G138+G142+G146+G150+G154</f>
        <v>21694.967860000001</v>
      </c>
      <c r="H137" s="25">
        <f t="shared" si="68"/>
        <v>21578.247199999998</v>
      </c>
      <c r="I137" s="24">
        <f t="shared" si="37"/>
        <v>99.461992012372576</v>
      </c>
      <c r="J137" s="88">
        <f t="shared" si="38"/>
        <v>99.461992012372576</v>
      </c>
    </row>
    <row r="138" spans="1:10" ht="25.5" x14ac:dyDescent="0.25">
      <c r="A138" s="89" t="s">
        <v>182</v>
      </c>
      <c r="B138" s="17" t="s">
        <v>167</v>
      </c>
      <c r="C138" s="17" t="s">
        <v>49</v>
      </c>
      <c r="D138" s="17" t="s">
        <v>183</v>
      </c>
      <c r="E138" s="17" t="s">
        <v>78</v>
      </c>
      <c r="F138" s="25">
        <f t="shared" ref="F138:H140" si="69">F139</f>
        <v>667.11387999999999</v>
      </c>
      <c r="G138" s="25">
        <f t="shared" si="69"/>
        <v>667.11387999999999</v>
      </c>
      <c r="H138" s="25">
        <f t="shared" si="69"/>
        <v>667.11387999999999</v>
      </c>
      <c r="I138" s="24">
        <f t="shared" si="37"/>
        <v>100</v>
      </c>
      <c r="J138" s="88">
        <f t="shared" si="38"/>
        <v>100</v>
      </c>
    </row>
    <row r="139" spans="1:10" ht="25.5" x14ac:dyDescent="0.25">
      <c r="A139" s="89" t="s">
        <v>119</v>
      </c>
      <c r="B139" s="17" t="s">
        <v>167</v>
      </c>
      <c r="C139" s="17" t="s">
        <v>49</v>
      </c>
      <c r="D139" s="17" t="s">
        <v>183</v>
      </c>
      <c r="E139" s="17" t="s">
        <v>115</v>
      </c>
      <c r="F139" s="25">
        <f t="shared" si="69"/>
        <v>667.11387999999999</v>
      </c>
      <c r="G139" s="25">
        <f t="shared" si="69"/>
        <v>667.11387999999999</v>
      </c>
      <c r="H139" s="25">
        <f t="shared" si="69"/>
        <v>667.11387999999999</v>
      </c>
      <c r="I139" s="24">
        <f t="shared" si="37"/>
        <v>100</v>
      </c>
      <c r="J139" s="88">
        <f t="shared" si="38"/>
        <v>100</v>
      </c>
    </row>
    <row r="140" spans="1:10" x14ac:dyDescent="0.25">
      <c r="A140" s="89" t="s">
        <v>116</v>
      </c>
      <c r="B140" s="17" t="s">
        <v>167</v>
      </c>
      <c r="C140" s="17" t="s">
        <v>49</v>
      </c>
      <c r="D140" s="17" t="s">
        <v>183</v>
      </c>
      <c r="E140" s="17" t="s">
        <v>117</v>
      </c>
      <c r="F140" s="25">
        <f t="shared" si="69"/>
        <v>667.11387999999999</v>
      </c>
      <c r="G140" s="25">
        <f t="shared" si="69"/>
        <v>667.11387999999999</v>
      </c>
      <c r="H140" s="25">
        <f t="shared" si="69"/>
        <v>667.11387999999999</v>
      </c>
      <c r="I140" s="24">
        <f t="shared" si="37"/>
        <v>100</v>
      </c>
      <c r="J140" s="88">
        <f t="shared" si="38"/>
        <v>100</v>
      </c>
    </row>
    <row r="141" spans="1:10" ht="38.25" x14ac:dyDescent="0.25">
      <c r="A141" s="20" t="s">
        <v>69</v>
      </c>
      <c r="B141" s="17" t="s">
        <v>167</v>
      </c>
      <c r="C141" s="17" t="s">
        <v>49</v>
      </c>
      <c r="D141" s="17" t="s">
        <v>183</v>
      </c>
      <c r="E141" s="17" t="s">
        <v>118</v>
      </c>
      <c r="F141" s="25">
        <v>667.11387999999999</v>
      </c>
      <c r="G141" s="25">
        <v>667.11387999999999</v>
      </c>
      <c r="H141" s="26">
        <v>667.11387999999999</v>
      </c>
      <c r="I141" s="24">
        <f t="shared" si="37"/>
        <v>100</v>
      </c>
      <c r="J141" s="88">
        <f t="shared" si="38"/>
        <v>100</v>
      </c>
    </row>
    <row r="142" spans="1:10" ht="25.5" x14ac:dyDescent="0.25">
      <c r="A142" s="89" t="s">
        <v>184</v>
      </c>
      <c r="B142" s="17" t="s">
        <v>167</v>
      </c>
      <c r="C142" s="17" t="s">
        <v>49</v>
      </c>
      <c r="D142" s="17" t="s">
        <v>185</v>
      </c>
      <c r="E142" s="17" t="s">
        <v>78</v>
      </c>
      <c r="F142" s="25">
        <f t="shared" ref="F142:H144" si="70">F143</f>
        <v>2647.0461399999999</v>
      </c>
      <c r="G142" s="25">
        <f t="shared" si="70"/>
        <v>2647.0461399999999</v>
      </c>
      <c r="H142" s="25">
        <f t="shared" si="70"/>
        <v>2530.32548</v>
      </c>
      <c r="I142" s="24">
        <f t="shared" si="37"/>
        <v>95.590531716232192</v>
      </c>
      <c r="J142" s="88">
        <f t="shared" si="38"/>
        <v>95.590531716232192</v>
      </c>
    </row>
    <row r="143" spans="1:10" ht="25.5" x14ac:dyDescent="0.25">
      <c r="A143" s="89" t="s">
        <v>119</v>
      </c>
      <c r="B143" s="17" t="s">
        <v>167</v>
      </c>
      <c r="C143" s="17" t="s">
        <v>49</v>
      </c>
      <c r="D143" s="17" t="s">
        <v>185</v>
      </c>
      <c r="E143" s="17" t="s">
        <v>115</v>
      </c>
      <c r="F143" s="25">
        <f t="shared" si="70"/>
        <v>2647.0461399999999</v>
      </c>
      <c r="G143" s="25">
        <f t="shared" si="70"/>
        <v>2647.0461399999999</v>
      </c>
      <c r="H143" s="25">
        <f t="shared" si="70"/>
        <v>2530.32548</v>
      </c>
      <c r="I143" s="24">
        <f t="shared" si="37"/>
        <v>95.590531716232192</v>
      </c>
      <c r="J143" s="88">
        <f t="shared" si="38"/>
        <v>95.590531716232192</v>
      </c>
    </row>
    <row r="144" spans="1:10" x14ac:dyDescent="0.25">
      <c r="A144" s="89" t="s">
        <v>116</v>
      </c>
      <c r="B144" s="17" t="s">
        <v>167</v>
      </c>
      <c r="C144" s="17" t="s">
        <v>49</v>
      </c>
      <c r="D144" s="17" t="s">
        <v>185</v>
      </c>
      <c r="E144" s="17" t="s">
        <v>117</v>
      </c>
      <c r="F144" s="25">
        <f t="shared" si="70"/>
        <v>2647.0461399999999</v>
      </c>
      <c r="G144" s="25">
        <f t="shared" si="70"/>
        <v>2647.0461399999999</v>
      </c>
      <c r="H144" s="25">
        <f t="shared" si="70"/>
        <v>2530.32548</v>
      </c>
      <c r="I144" s="24">
        <f t="shared" si="37"/>
        <v>95.590531716232192</v>
      </c>
      <c r="J144" s="88">
        <f t="shared" si="38"/>
        <v>95.590531716232192</v>
      </c>
    </row>
    <row r="145" spans="1:10" ht="38.25" x14ac:dyDescent="0.25">
      <c r="A145" s="20" t="s">
        <v>69</v>
      </c>
      <c r="B145" s="17" t="s">
        <v>167</v>
      </c>
      <c r="C145" s="17" t="s">
        <v>49</v>
      </c>
      <c r="D145" s="17" t="s">
        <v>185</v>
      </c>
      <c r="E145" s="17" t="s">
        <v>118</v>
      </c>
      <c r="F145" s="25">
        <v>2647.0461399999999</v>
      </c>
      <c r="G145" s="25">
        <v>2647.0461399999999</v>
      </c>
      <c r="H145" s="26">
        <v>2530.32548</v>
      </c>
      <c r="I145" s="24">
        <f t="shared" ref="I145:I200" si="71">H145/F145*100</f>
        <v>95.590531716232192</v>
      </c>
      <c r="J145" s="88">
        <f t="shared" ref="J145:J200" si="72">H145/G145*100</f>
        <v>95.590531716232192</v>
      </c>
    </row>
    <row r="146" spans="1:10" ht="25.5" x14ac:dyDescent="0.25">
      <c r="A146" s="89" t="s">
        <v>186</v>
      </c>
      <c r="B146" s="17" t="s">
        <v>167</v>
      </c>
      <c r="C146" s="17" t="s">
        <v>49</v>
      </c>
      <c r="D146" s="17" t="s">
        <v>187</v>
      </c>
      <c r="E146" s="17" t="s">
        <v>78</v>
      </c>
      <c r="F146" s="25">
        <f t="shared" ref="F146:H148" si="73">F147</f>
        <v>703.22739000000001</v>
      </c>
      <c r="G146" s="25">
        <f t="shared" si="73"/>
        <v>703.22739000000001</v>
      </c>
      <c r="H146" s="25">
        <f t="shared" si="73"/>
        <v>703.22739000000001</v>
      </c>
      <c r="I146" s="24">
        <f t="shared" si="71"/>
        <v>100</v>
      </c>
      <c r="J146" s="88">
        <f t="shared" si="72"/>
        <v>100</v>
      </c>
    </row>
    <row r="147" spans="1:10" ht="25.5" x14ac:dyDescent="0.25">
      <c r="A147" s="89" t="s">
        <v>119</v>
      </c>
      <c r="B147" s="17" t="s">
        <v>167</v>
      </c>
      <c r="C147" s="17" t="s">
        <v>49</v>
      </c>
      <c r="D147" s="17" t="s">
        <v>187</v>
      </c>
      <c r="E147" s="17" t="s">
        <v>115</v>
      </c>
      <c r="F147" s="25">
        <f t="shared" si="73"/>
        <v>703.22739000000001</v>
      </c>
      <c r="G147" s="25">
        <f t="shared" si="73"/>
        <v>703.22739000000001</v>
      </c>
      <c r="H147" s="25">
        <f t="shared" si="73"/>
        <v>703.22739000000001</v>
      </c>
      <c r="I147" s="24">
        <f t="shared" si="71"/>
        <v>100</v>
      </c>
      <c r="J147" s="88">
        <f t="shared" si="72"/>
        <v>100</v>
      </c>
    </row>
    <row r="148" spans="1:10" x14ac:dyDescent="0.25">
      <c r="A148" s="89" t="s">
        <v>116</v>
      </c>
      <c r="B148" s="17" t="s">
        <v>167</v>
      </c>
      <c r="C148" s="17" t="s">
        <v>49</v>
      </c>
      <c r="D148" s="17" t="s">
        <v>187</v>
      </c>
      <c r="E148" s="17" t="s">
        <v>117</v>
      </c>
      <c r="F148" s="25">
        <f t="shared" si="73"/>
        <v>703.22739000000001</v>
      </c>
      <c r="G148" s="25">
        <f t="shared" si="73"/>
        <v>703.22739000000001</v>
      </c>
      <c r="H148" s="25">
        <f t="shared" si="73"/>
        <v>703.22739000000001</v>
      </c>
      <c r="I148" s="24">
        <f t="shared" si="71"/>
        <v>100</v>
      </c>
      <c r="J148" s="88">
        <f t="shared" si="72"/>
        <v>100</v>
      </c>
    </row>
    <row r="149" spans="1:10" ht="38.25" x14ac:dyDescent="0.25">
      <c r="A149" s="20" t="s">
        <v>69</v>
      </c>
      <c r="B149" s="17" t="s">
        <v>167</v>
      </c>
      <c r="C149" s="17" t="s">
        <v>49</v>
      </c>
      <c r="D149" s="17" t="s">
        <v>187</v>
      </c>
      <c r="E149" s="17" t="s">
        <v>118</v>
      </c>
      <c r="F149" s="25">
        <v>703.22739000000001</v>
      </c>
      <c r="G149" s="25">
        <v>703.22739000000001</v>
      </c>
      <c r="H149" s="26">
        <v>703.22739000000001</v>
      </c>
      <c r="I149" s="24">
        <f t="shared" si="71"/>
        <v>100</v>
      </c>
      <c r="J149" s="88">
        <f t="shared" si="72"/>
        <v>100</v>
      </c>
    </row>
    <row r="150" spans="1:10" ht="38.25" x14ac:dyDescent="0.25">
      <c r="A150" s="89" t="s">
        <v>188</v>
      </c>
      <c r="B150" s="17" t="s">
        <v>167</v>
      </c>
      <c r="C150" s="17" t="s">
        <v>49</v>
      </c>
      <c r="D150" s="17" t="s">
        <v>189</v>
      </c>
      <c r="E150" s="17" t="s">
        <v>78</v>
      </c>
      <c r="F150" s="25">
        <f t="shared" ref="F150:H152" si="74">F151</f>
        <v>13289.409509999999</v>
      </c>
      <c r="G150" s="25">
        <f t="shared" si="74"/>
        <v>13289.409509999999</v>
      </c>
      <c r="H150" s="25">
        <f t="shared" si="74"/>
        <v>13289.409509999999</v>
      </c>
      <c r="I150" s="24">
        <f t="shared" si="71"/>
        <v>100</v>
      </c>
      <c r="J150" s="88">
        <f t="shared" si="72"/>
        <v>100</v>
      </c>
    </row>
    <row r="151" spans="1:10" ht="25.5" x14ac:dyDescent="0.25">
      <c r="A151" s="89" t="s">
        <v>114</v>
      </c>
      <c r="B151" s="17" t="s">
        <v>167</v>
      </c>
      <c r="C151" s="17" t="s">
        <v>49</v>
      </c>
      <c r="D151" s="17" t="s">
        <v>189</v>
      </c>
      <c r="E151" s="17" t="s">
        <v>115</v>
      </c>
      <c r="F151" s="25">
        <f t="shared" si="74"/>
        <v>13289.409509999999</v>
      </c>
      <c r="G151" s="25">
        <f t="shared" si="74"/>
        <v>13289.409509999999</v>
      </c>
      <c r="H151" s="25">
        <f t="shared" si="74"/>
        <v>13289.409509999999</v>
      </c>
      <c r="I151" s="24">
        <f t="shared" si="71"/>
        <v>100</v>
      </c>
      <c r="J151" s="88">
        <f t="shared" si="72"/>
        <v>100</v>
      </c>
    </row>
    <row r="152" spans="1:10" x14ac:dyDescent="0.25">
      <c r="A152" s="89" t="s">
        <v>116</v>
      </c>
      <c r="B152" s="17" t="s">
        <v>167</v>
      </c>
      <c r="C152" s="17" t="s">
        <v>49</v>
      </c>
      <c r="D152" s="17" t="s">
        <v>189</v>
      </c>
      <c r="E152" s="17" t="s">
        <v>117</v>
      </c>
      <c r="F152" s="25">
        <f t="shared" si="74"/>
        <v>13289.409509999999</v>
      </c>
      <c r="G152" s="25">
        <f t="shared" si="74"/>
        <v>13289.409509999999</v>
      </c>
      <c r="H152" s="25">
        <f t="shared" si="74"/>
        <v>13289.409509999999</v>
      </c>
      <c r="I152" s="24">
        <f t="shared" si="71"/>
        <v>100</v>
      </c>
      <c r="J152" s="88">
        <f t="shared" si="72"/>
        <v>100</v>
      </c>
    </row>
    <row r="153" spans="1:10" x14ac:dyDescent="0.25">
      <c r="A153" s="20" t="s">
        <v>52</v>
      </c>
      <c r="B153" s="17" t="s">
        <v>167</v>
      </c>
      <c r="C153" s="17" t="s">
        <v>49</v>
      </c>
      <c r="D153" s="17" t="s">
        <v>189</v>
      </c>
      <c r="E153" s="17" t="s">
        <v>143</v>
      </c>
      <c r="F153" s="25">
        <v>13289.409509999999</v>
      </c>
      <c r="G153" s="25">
        <v>13289.409509999999</v>
      </c>
      <c r="H153" s="26">
        <v>13289.409509999999</v>
      </c>
      <c r="I153" s="24">
        <f t="shared" si="71"/>
        <v>100</v>
      </c>
      <c r="J153" s="88">
        <f t="shared" si="72"/>
        <v>100</v>
      </c>
    </row>
    <row r="154" spans="1:10" ht="51" x14ac:dyDescent="0.25">
      <c r="A154" s="89" t="s">
        <v>176</v>
      </c>
      <c r="B154" s="17" t="s">
        <v>167</v>
      </c>
      <c r="C154" s="17" t="s">
        <v>49</v>
      </c>
      <c r="D154" s="17" t="s">
        <v>190</v>
      </c>
      <c r="E154" s="17" t="s">
        <v>78</v>
      </c>
      <c r="F154" s="25">
        <f t="shared" ref="F154:H156" si="75">F155</f>
        <v>4388.17094</v>
      </c>
      <c r="G154" s="25">
        <f t="shared" si="75"/>
        <v>4388.17094</v>
      </c>
      <c r="H154" s="25">
        <f t="shared" si="75"/>
        <v>4388.17094</v>
      </c>
      <c r="I154" s="24">
        <f t="shared" si="71"/>
        <v>100</v>
      </c>
      <c r="J154" s="88">
        <f t="shared" si="72"/>
        <v>100</v>
      </c>
    </row>
    <row r="155" spans="1:10" ht="25.5" x14ac:dyDescent="0.25">
      <c r="A155" s="89" t="s">
        <v>114</v>
      </c>
      <c r="B155" s="17" t="s">
        <v>167</v>
      </c>
      <c r="C155" s="17" t="s">
        <v>49</v>
      </c>
      <c r="D155" s="17" t="s">
        <v>190</v>
      </c>
      <c r="E155" s="17" t="s">
        <v>115</v>
      </c>
      <c r="F155" s="25">
        <f t="shared" si="75"/>
        <v>4388.17094</v>
      </c>
      <c r="G155" s="25">
        <f t="shared" si="75"/>
        <v>4388.17094</v>
      </c>
      <c r="H155" s="25">
        <f t="shared" si="75"/>
        <v>4388.17094</v>
      </c>
      <c r="I155" s="24">
        <f t="shared" si="71"/>
        <v>100</v>
      </c>
      <c r="J155" s="88">
        <f t="shared" si="72"/>
        <v>100</v>
      </c>
    </row>
    <row r="156" spans="1:10" x14ac:dyDescent="0.25">
      <c r="A156" s="89" t="s">
        <v>116</v>
      </c>
      <c r="B156" s="17" t="s">
        <v>167</v>
      </c>
      <c r="C156" s="17" t="s">
        <v>49</v>
      </c>
      <c r="D156" s="17" t="s">
        <v>190</v>
      </c>
      <c r="E156" s="17" t="s">
        <v>117</v>
      </c>
      <c r="F156" s="25">
        <f t="shared" si="75"/>
        <v>4388.17094</v>
      </c>
      <c r="G156" s="25">
        <f t="shared" si="75"/>
        <v>4388.17094</v>
      </c>
      <c r="H156" s="25">
        <f t="shared" si="75"/>
        <v>4388.17094</v>
      </c>
      <c r="I156" s="24">
        <f t="shared" si="71"/>
        <v>100</v>
      </c>
      <c r="J156" s="88">
        <f t="shared" si="72"/>
        <v>100</v>
      </c>
    </row>
    <row r="157" spans="1:10" x14ac:dyDescent="0.25">
      <c r="A157" s="20" t="s">
        <v>52</v>
      </c>
      <c r="B157" s="17" t="s">
        <v>167</v>
      </c>
      <c r="C157" s="17" t="s">
        <v>49</v>
      </c>
      <c r="D157" s="17" t="s">
        <v>190</v>
      </c>
      <c r="E157" s="17" t="s">
        <v>143</v>
      </c>
      <c r="F157" s="25">
        <v>4388.17094</v>
      </c>
      <c r="G157" s="25">
        <v>4388.17094</v>
      </c>
      <c r="H157" s="26">
        <v>4388.17094</v>
      </c>
      <c r="I157" s="24">
        <f t="shared" si="71"/>
        <v>100</v>
      </c>
      <c r="J157" s="88">
        <f t="shared" si="72"/>
        <v>100</v>
      </c>
    </row>
    <row r="158" spans="1:10" ht="25.5" x14ac:dyDescent="0.25">
      <c r="A158" s="89" t="s">
        <v>191</v>
      </c>
      <c r="B158" s="21" t="s">
        <v>167</v>
      </c>
      <c r="C158" s="21" t="s">
        <v>49</v>
      </c>
      <c r="D158" s="19" t="s">
        <v>192</v>
      </c>
      <c r="E158" s="21" t="s">
        <v>78</v>
      </c>
      <c r="F158" s="25">
        <f>F159</f>
        <v>1507.3887099999999</v>
      </c>
      <c r="G158" s="25">
        <f>G159</f>
        <v>1507.3887099999999</v>
      </c>
      <c r="H158" s="25">
        <f>H159</f>
        <v>1486.9532300000001</v>
      </c>
      <c r="I158" s="24">
        <f t="shared" si="71"/>
        <v>98.644312521088224</v>
      </c>
      <c r="J158" s="88">
        <f t="shared" si="72"/>
        <v>98.644312521088224</v>
      </c>
    </row>
    <row r="159" spans="1:10" ht="25.5" x14ac:dyDescent="0.25">
      <c r="A159" s="89" t="s">
        <v>119</v>
      </c>
      <c r="B159" s="21" t="s">
        <v>167</v>
      </c>
      <c r="C159" s="21" t="s">
        <v>49</v>
      </c>
      <c r="D159" s="19" t="s">
        <v>192</v>
      </c>
      <c r="E159" s="21" t="s">
        <v>115</v>
      </c>
      <c r="F159" s="25">
        <f>F161</f>
        <v>1507.3887099999999</v>
      </c>
      <c r="G159" s="25">
        <f>G161</f>
        <v>1507.3887099999999</v>
      </c>
      <c r="H159" s="25">
        <f>H161</f>
        <v>1486.9532300000001</v>
      </c>
      <c r="I159" s="24">
        <f t="shared" si="71"/>
        <v>98.644312521088224</v>
      </c>
      <c r="J159" s="88">
        <f t="shared" si="72"/>
        <v>98.644312521088224</v>
      </c>
    </row>
    <row r="160" spans="1:10" x14ac:dyDescent="0.25">
      <c r="A160" s="20" t="s">
        <v>193</v>
      </c>
      <c r="B160" s="21" t="s">
        <v>167</v>
      </c>
      <c r="C160" s="21" t="s">
        <v>49</v>
      </c>
      <c r="D160" s="19" t="s">
        <v>192</v>
      </c>
      <c r="E160" s="21" t="s">
        <v>194</v>
      </c>
      <c r="F160" s="25">
        <f>F161</f>
        <v>1507.3887099999999</v>
      </c>
      <c r="G160" s="25">
        <f>G161</f>
        <v>1507.3887099999999</v>
      </c>
      <c r="H160" s="25">
        <f>H161</f>
        <v>1486.9532300000001</v>
      </c>
      <c r="I160" s="24">
        <f t="shared" si="71"/>
        <v>98.644312521088224</v>
      </c>
      <c r="J160" s="88">
        <f t="shared" si="72"/>
        <v>98.644312521088224</v>
      </c>
    </row>
    <row r="161" spans="1:10" ht="38.25" x14ac:dyDescent="0.25">
      <c r="A161" s="89" t="s">
        <v>68</v>
      </c>
      <c r="B161" s="21" t="s">
        <v>167</v>
      </c>
      <c r="C161" s="21" t="s">
        <v>49</v>
      </c>
      <c r="D161" s="19" t="s">
        <v>192</v>
      </c>
      <c r="E161" s="21" t="s">
        <v>195</v>
      </c>
      <c r="F161" s="25">
        <v>1507.3887099999999</v>
      </c>
      <c r="G161" s="25">
        <v>1507.3887099999999</v>
      </c>
      <c r="H161" s="26">
        <v>1486.9532300000001</v>
      </c>
      <c r="I161" s="24">
        <f t="shared" si="71"/>
        <v>98.644312521088224</v>
      </c>
      <c r="J161" s="88">
        <f t="shared" si="72"/>
        <v>98.644312521088224</v>
      </c>
    </row>
    <row r="162" spans="1:10" s="28" customFormat="1" x14ac:dyDescent="0.25">
      <c r="A162" s="97" t="s">
        <v>24</v>
      </c>
      <c r="B162" s="48" t="s">
        <v>167</v>
      </c>
      <c r="C162" s="48" t="s">
        <v>167</v>
      </c>
      <c r="D162" s="48" t="s">
        <v>77</v>
      </c>
      <c r="E162" s="48" t="s">
        <v>78</v>
      </c>
      <c r="F162" s="15">
        <f>F163</f>
        <v>35152.500850000004</v>
      </c>
      <c r="G162" s="15">
        <f>G163</f>
        <v>35152.500850000004</v>
      </c>
      <c r="H162" s="15">
        <f>H163</f>
        <v>33526.598409999999</v>
      </c>
      <c r="I162" s="27">
        <f t="shared" si="71"/>
        <v>95.374717585704843</v>
      </c>
      <c r="J162" s="86">
        <f t="shared" si="72"/>
        <v>95.374717585704843</v>
      </c>
    </row>
    <row r="163" spans="1:10" ht="25.5" x14ac:dyDescent="0.25">
      <c r="A163" s="20" t="s">
        <v>196</v>
      </c>
      <c r="B163" s="17" t="s">
        <v>167</v>
      </c>
      <c r="C163" s="17" t="s">
        <v>167</v>
      </c>
      <c r="D163" s="17" t="s">
        <v>197</v>
      </c>
      <c r="E163" s="17" t="s">
        <v>78</v>
      </c>
      <c r="F163" s="25">
        <f>F164+F173</f>
        <v>35152.500850000004</v>
      </c>
      <c r="G163" s="25">
        <f>G164+G173</f>
        <v>35152.500850000004</v>
      </c>
      <c r="H163" s="25">
        <f>H164+H173</f>
        <v>33526.598409999999</v>
      </c>
      <c r="I163" s="24">
        <f t="shared" si="71"/>
        <v>95.374717585704843</v>
      </c>
      <c r="J163" s="88">
        <f t="shared" si="72"/>
        <v>95.374717585704843</v>
      </c>
    </row>
    <row r="164" spans="1:10" ht="25.5" x14ac:dyDescent="0.25">
      <c r="A164" s="20" t="s">
        <v>198</v>
      </c>
      <c r="B164" s="17" t="s">
        <v>167</v>
      </c>
      <c r="C164" s="17" t="s">
        <v>167</v>
      </c>
      <c r="D164" s="17" t="s">
        <v>199</v>
      </c>
      <c r="E164" s="17" t="s">
        <v>78</v>
      </c>
      <c r="F164" s="25">
        <f>F165+F169</f>
        <v>34709.669890000005</v>
      </c>
      <c r="G164" s="25">
        <f>G165+G169</f>
        <v>34709.669890000005</v>
      </c>
      <c r="H164" s="25">
        <f>H165+H169</f>
        <v>33083.767449999999</v>
      </c>
      <c r="I164" s="24">
        <f t="shared" si="71"/>
        <v>95.315707567508639</v>
      </c>
      <c r="J164" s="88">
        <f t="shared" si="72"/>
        <v>95.315707567508639</v>
      </c>
    </row>
    <row r="165" spans="1:10" ht="25.5" x14ac:dyDescent="0.25">
      <c r="A165" s="20" t="s">
        <v>200</v>
      </c>
      <c r="B165" s="17" t="s">
        <v>167</v>
      </c>
      <c r="C165" s="17" t="s">
        <v>167</v>
      </c>
      <c r="D165" s="17" t="s">
        <v>201</v>
      </c>
      <c r="E165" s="17" t="s">
        <v>78</v>
      </c>
      <c r="F165" s="25">
        <f>F166</f>
        <v>29264.369890000002</v>
      </c>
      <c r="G165" s="25">
        <f>G166</f>
        <v>29264.369890000002</v>
      </c>
      <c r="H165" s="25">
        <f>H166</f>
        <v>27638.46745</v>
      </c>
      <c r="I165" s="24">
        <f t="shared" si="71"/>
        <v>94.444088678104109</v>
      </c>
      <c r="J165" s="88">
        <f t="shared" si="72"/>
        <v>94.444088678104109</v>
      </c>
    </row>
    <row r="166" spans="1:10" ht="25.5" x14ac:dyDescent="0.25">
      <c r="A166" s="89" t="s">
        <v>119</v>
      </c>
      <c r="B166" s="17" t="s">
        <v>167</v>
      </c>
      <c r="C166" s="17" t="s">
        <v>167</v>
      </c>
      <c r="D166" s="17" t="s">
        <v>201</v>
      </c>
      <c r="E166" s="17" t="s">
        <v>115</v>
      </c>
      <c r="F166" s="25">
        <f>F168</f>
        <v>29264.369890000002</v>
      </c>
      <c r="G166" s="25">
        <f>G168</f>
        <v>29264.369890000002</v>
      </c>
      <c r="H166" s="25">
        <f>H168</f>
        <v>27638.46745</v>
      </c>
      <c r="I166" s="24">
        <f t="shared" si="71"/>
        <v>94.444088678104109</v>
      </c>
      <c r="J166" s="88">
        <f t="shared" si="72"/>
        <v>94.444088678104109</v>
      </c>
    </row>
    <row r="167" spans="1:10" x14ac:dyDescent="0.25">
      <c r="A167" s="89" t="s">
        <v>116</v>
      </c>
      <c r="B167" s="17" t="s">
        <v>167</v>
      </c>
      <c r="C167" s="17" t="s">
        <v>167</v>
      </c>
      <c r="D167" s="17" t="s">
        <v>201</v>
      </c>
      <c r="E167" s="17" t="s">
        <v>117</v>
      </c>
      <c r="F167" s="25">
        <f>F168</f>
        <v>29264.369890000002</v>
      </c>
      <c r="G167" s="25">
        <f>G168</f>
        <v>29264.369890000002</v>
      </c>
      <c r="H167" s="25">
        <f>H168</f>
        <v>27638.46745</v>
      </c>
      <c r="I167" s="24">
        <f t="shared" si="71"/>
        <v>94.444088678104109</v>
      </c>
      <c r="J167" s="88">
        <f t="shared" si="72"/>
        <v>94.444088678104109</v>
      </c>
    </row>
    <row r="168" spans="1:10" ht="38.25" x14ac:dyDescent="0.25">
      <c r="A168" s="20" t="s">
        <v>69</v>
      </c>
      <c r="B168" s="17" t="s">
        <v>167</v>
      </c>
      <c r="C168" s="17" t="s">
        <v>167</v>
      </c>
      <c r="D168" s="17" t="s">
        <v>201</v>
      </c>
      <c r="E168" s="17" t="s">
        <v>118</v>
      </c>
      <c r="F168" s="25">
        <v>29264.369890000002</v>
      </c>
      <c r="G168" s="25">
        <v>29264.369890000002</v>
      </c>
      <c r="H168" s="26">
        <v>27638.46745</v>
      </c>
      <c r="I168" s="24">
        <f t="shared" si="71"/>
        <v>94.444088678104109</v>
      </c>
      <c r="J168" s="88">
        <f t="shared" si="72"/>
        <v>94.444088678104109</v>
      </c>
    </row>
    <row r="169" spans="1:10" ht="25.5" x14ac:dyDescent="0.25">
      <c r="A169" s="20" t="s">
        <v>202</v>
      </c>
      <c r="B169" s="18" t="s">
        <v>167</v>
      </c>
      <c r="C169" s="18" t="s">
        <v>167</v>
      </c>
      <c r="D169" s="18" t="s">
        <v>203</v>
      </c>
      <c r="E169" s="17" t="s">
        <v>78</v>
      </c>
      <c r="F169" s="25">
        <f t="shared" ref="F169:H171" si="76">F170</f>
        <v>5445.3</v>
      </c>
      <c r="G169" s="25">
        <f t="shared" si="76"/>
        <v>5445.3</v>
      </c>
      <c r="H169" s="25">
        <f t="shared" si="76"/>
        <v>5445.3</v>
      </c>
      <c r="I169" s="24">
        <f t="shared" si="71"/>
        <v>100</v>
      </c>
      <c r="J169" s="88">
        <f t="shared" si="72"/>
        <v>100</v>
      </c>
    </row>
    <row r="170" spans="1:10" ht="25.5" x14ac:dyDescent="0.25">
      <c r="A170" s="89" t="s">
        <v>119</v>
      </c>
      <c r="B170" s="17" t="s">
        <v>167</v>
      </c>
      <c r="C170" s="17" t="s">
        <v>167</v>
      </c>
      <c r="D170" s="18" t="s">
        <v>203</v>
      </c>
      <c r="E170" s="17" t="s">
        <v>115</v>
      </c>
      <c r="F170" s="25">
        <f t="shared" si="76"/>
        <v>5445.3</v>
      </c>
      <c r="G170" s="25">
        <f t="shared" si="76"/>
        <v>5445.3</v>
      </c>
      <c r="H170" s="25">
        <f t="shared" si="76"/>
        <v>5445.3</v>
      </c>
      <c r="I170" s="24">
        <f t="shared" si="71"/>
        <v>100</v>
      </c>
      <c r="J170" s="88">
        <f t="shared" si="72"/>
        <v>100</v>
      </c>
    </row>
    <row r="171" spans="1:10" x14ac:dyDescent="0.25">
      <c r="A171" s="89" t="s">
        <v>116</v>
      </c>
      <c r="B171" s="17" t="s">
        <v>167</v>
      </c>
      <c r="C171" s="17" t="s">
        <v>167</v>
      </c>
      <c r="D171" s="18" t="s">
        <v>203</v>
      </c>
      <c r="E171" s="17" t="s">
        <v>117</v>
      </c>
      <c r="F171" s="25">
        <f t="shared" si="76"/>
        <v>5445.3</v>
      </c>
      <c r="G171" s="25">
        <f t="shared" si="76"/>
        <v>5445.3</v>
      </c>
      <c r="H171" s="25">
        <f t="shared" si="76"/>
        <v>5445.3</v>
      </c>
      <c r="I171" s="24">
        <f t="shared" si="71"/>
        <v>100</v>
      </c>
      <c r="J171" s="88">
        <f t="shared" si="72"/>
        <v>100</v>
      </c>
    </row>
    <row r="172" spans="1:10" ht="38.25" x14ac:dyDescent="0.25">
      <c r="A172" s="20" t="s">
        <v>69</v>
      </c>
      <c r="B172" s="17" t="s">
        <v>167</v>
      </c>
      <c r="C172" s="17" t="s">
        <v>167</v>
      </c>
      <c r="D172" s="18" t="s">
        <v>203</v>
      </c>
      <c r="E172" s="17" t="s">
        <v>118</v>
      </c>
      <c r="F172" s="25">
        <v>5445.3</v>
      </c>
      <c r="G172" s="25">
        <v>5445.3</v>
      </c>
      <c r="H172" s="26">
        <v>5445.3</v>
      </c>
      <c r="I172" s="24">
        <f t="shared" si="71"/>
        <v>100</v>
      </c>
      <c r="J172" s="88">
        <f t="shared" si="72"/>
        <v>100</v>
      </c>
    </row>
    <row r="173" spans="1:10" ht="25.5" x14ac:dyDescent="0.25">
      <c r="A173" s="20" t="s">
        <v>204</v>
      </c>
      <c r="B173" s="17" t="s">
        <v>167</v>
      </c>
      <c r="C173" s="17" t="s">
        <v>167</v>
      </c>
      <c r="D173" s="17" t="s">
        <v>205</v>
      </c>
      <c r="E173" s="17" t="s">
        <v>78</v>
      </c>
      <c r="F173" s="25">
        <f>F175</f>
        <v>442.83096</v>
      </c>
      <c r="G173" s="25">
        <f>G175</f>
        <v>442.83096</v>
      </c>
      <c r="H173" s="25">
        <f>H175</f>
        <v>442.83096</v>
      </c>
      <c r="I173" s="24">
        <f t="shared" si="71"/>
        <v>100</v>
      </c>
      <c r="J173" s="88">
        <f t="shared" si="72"/>
        <v>100</v>
      </c>
    </row>
    <row r="174" spans="1:10" ht="25.5" x14ac:dyDescent="0.25">
      <c r="A174" s="20" t="s">
        <v>206</v>
      </c>
      <c r="B174" s="17" t="s">
        <v>167</v>
      </c>
      <c r="C174" s="17" t="s">
        <v>167</v>
      </c>
      <c r="D174" s="17" t="s">
        <v>207</v>
      </c>
      <c r="E174" s="17" t="s">
        <v>78</v>
      </c>
      <c r="F174" s="25">
        <f t="shared" ref="F174:H176" si="77">F175</f>
        <v>442.83096</v>
      </c>
      <c r="G174" s="25">
        <f t="shared" si="77"/>
        <v>442.83096</v>
      </c>
      <c r="H174" s="25">
        <f t="shared" si="77"/>
        <v>442.83096</v>
      </c>
      <c r="I174" s="24">
        <f t="shared" si="71"/>
        <v>100</v>
      </c>
      <c r="J174" s="88">
        <f t="shared" si="72"/>
        <v>100</v>
      </c>
    </row>
    <row r="175" spans="1:10" ht="25.5" x14ac:dyDescent="0.25">
      <c r="A175" s="89" t="s">
        <v>119</v>
      </c>
      <c r="B175" s="17" t="s">
        <v>167</v>
      </c>
      <c r="C175" s="17" t="s">
        <v>167</v>
      </c>
      <c r="D175" s="17" t="s">
        <v>207</v>
      </c>
      <c r="E175" s="17" t="s">
        <v>115</v>
      </c>
      <c r="F175" s="25">
        <f t="shared" si="77"/>
        <v>442.83096</v>
      </c>
      <c r="G175" s="25">
        <f t="shared" si="77"/>
        <v>442.83096</v>
      </c>
      <c r="H175" s="25">
        <f t="shared" si="77"/>
        <v>442.83096</v>
      </c>
      <c r="I175" s="24">
        <f t="shared" si="71"/>
        <v>100</v>
      </c>
      <c r="J175" s="88">
        <f t="shared" si="72"/>
        <v>100</v>
      </c>
    </row>
    <row r="176" spans="1:10" x14ac:dyDescent="0.25">
      <c r="A176" s="89" t="s">
        <v>116</v>
      </c>
      <c r="B176" s="17" t="s">
        <v>167</v>
      </c>
      <c r="C176" s="17" t="s">
        <v>167</v>
      </c>
      <c r="D176" s="17" t="s">
        <v>207</v>
      </c>
      <c r="E176" s="17" t="s">
        <v>117</v>
      </c>
      <c r="F176" s="25">
        <f t="shared" si="77"/>
        <v>442.83096</v>
      </c>
      <c r="G176" s="25">
        <f t="shared" si="77"/>
        <v>442.83096</v>
      </c>
      <c r="H176" s="25">
        <f t="shared" si="77"/>
        <v>442.83096</v>
      </c>
      <c r="I176" s="24">
        <f t="shared" si="71"/>
        <v>100</v>
      </c>
      <c r="J176" s="88">
        <f t="shared" si="72"/>
        <v>100</v>
      </c>
    </row>
    <row r="177" spans="1:10" ht="38.25" x14ac:dyDescent="0.25">
      <c r="A177" s="20" t="s">
        <v>69</v>
      </c>
      <c r="B177" s="17" t="s">
        <v>167</v>
      </c>
      <c r="C177" s="17" t="s">
        <v>167</v>
      </c>
      <c r="D177" s="17" t="s">
        <v>207</v>
      </c>
      <c r="E177" s="17" t="s">
        <v>118</v>
      </c>
      <c r="F177" s="25">
        <v>442.83096</v>
      </c>
      <c r="G177" s="25">
        <v>442.83096</v>
      </c>
      <c r="H177" s="26">
        <v>442.83096</v>
      </c>
      <c r="I177" s="24">
        <f t="shared" si="71"/>
        <v>100</v>
      </c>
      <c r="J177" s="88">
        <f t="shared" si="72"/>
        <v>100</v>
      </c>
    </row>
    <row r="178" spans="1:10" s="28" customFormat="1" x14ac:dyDescent="0.25">
      <c r="A178" s="98" t="s">
        <v>208</v>
      </c>
      <c r="B178" s="48" t="s">
        <v>59</v>
      </c>
      <c r="C178" s="48" t="s">
        <v>60</v>
      </c>
      <c r="D178" s="48" t="s">
        <v>77</v>
      </c>
      <c r="E178" s="48" t="s">
        <v>78</v>
      </c>
      <c r="F178" s="15">
        <f t="shared" ref="F178:H182" si="78">F179</f>
        <v>0</v>
      </c>
      <c r="G178" s="15">
        <f t="shared" si="78"/>
        <v>0</v>
      </c>
      <c r="H178" s="15">
        <f t="shared" si="78"/>
        <v>0</v>
      </c>
      <c r="I178" s="27"/>
      <c r="J178" s="86"/>
    </row>
    <row r="179" spans="1:10" ht="25.5" x14ac:dyDescent="0.25">
      <c r="A179" s="99" t="s">
        <v>74</v>
      </c>
      <c r="B179" s="17" t="s">
        <v>59</v>
      </c>
      <c r="C179" s="17" t="s">
        <v>167</v>
      </c>
      <c r="D179" s="17" t="s">
        <v>77</v>
      </c>
      <c r="E179" s="17" t="s">
        <v>78</v>
      </c>
      <c r="F179" s="25">
        <f t="shared" si="78"/>
        <v>0</v>
      </c>
      <c r="G179" s="25">
        <f t="shared" si="78"/>
        <v>0</v>
      </c>
      <c r="H179" s="25">
        <f t="shared" si="78"/>
        <v>0</v>
      </c>
      <c r="I179" s="24"/>
      <c r="J179" s="88"/>
    </row>
    <row r="180" spans="1:10" ht="38.25" x14ac:dyDescent="0.25">
      <c r="A180" s="89" t="s">
        <v>210</v>
      </c>
      <c r="B180" s="17" t="s">
        <v>59</v>
      </c>
      <c r="C180" s="17" t="s">
        <v>167</v>
      </c>
      <c r="D180" s="18" t="s">
        <v>211</v>
      </c>
      <c r="E180" s="17" t="s">
        <v>78</v>
      </c>
      <c r="F180" s="25">
        <f t="shared" si="78"/>
        <v>0</v>
      </c>
      <c r="G180" s="25">
        <f t="shared" si="78"/>
        <v>0</v>
      </c>
      <c r="H180" s="25">
        <f t="shared" si="78"/>
        <v>0</v>
      </c>
      <c r="I180" s="24"/>
      <c r="J180" s="88"/>
    </row>
    <row r="181" spans="1:10" ht="25.5" x14ac:dyDescent="0.25">
      <c r="A181" s="89" t="s">
        <v>96</v>
      </c>
      <c r="B181" s="17" t="s">
        <v>59</v>
      </c>
      <c r="C181" s="17" t="s">
        <v>167</v>
      </c>
      <c r="D181" s="18" t="s">
        <v>211</v>
      </c>
      <c r="E181" s="17" t="s">
        <v>97</v>
      </c>
      <c r="F181" s="25">
        <f t="shared" si="78"/>
        <v>0</v>
      </c>
      <c r="G181" s="25">
        <f t="shared" si="78"/>
        <v>0</v>
      </c>
      <c r="H181" s="25">
        <f t="shared" si="78"/>
        <v>0</v>
      </c>
      <c r="I181" s="24"/>
      <c r="J181" s="88"/>
    </row>
    <row r="182" spans="1:10" ht="25.5" x14ac:dyDescent="0.25">
      <c r="A182" s="89" t="s">
        <v>98</v>
      </c>
      <c r="B182" s="17" t="s">
        <v>59</v>
      </c>
      <c r="C182" s="17" t="s">
        <v>167</v>
      </c>
      <c r="D182" s="18" t="s">
        <v>211</v>
      </c>
      <c r="E182" s="17" t="s">
        <v>99</v>
      </c>
      <c r="F182" s="25">
        <f t="shared" si="78"/>
        <v>0</v>
      </c>
      <c r="G182" s="25">
        <f t="shared" si="78"/>
        <v>0</v>
      </c>
      <c r="H182" s="25">
        <f t="shared" si="78"/>
        <v>0</v>
      </c>
      <c r="I182" s="24"/>
      <c r="J182" s="88"/>
    </row>
    <row r="183" spans="1:10" ht="25.5" x14ac:dyDescent="0.25">
      <c r="A183" s="89" t="s">
        <v>100</v>
      </c>
      <c r="B183" s="17" t="s">
        <v>59</v>
      </c>
      <c r="C183" s="17" t="s">
        <v>167</v>
      </c>
      <c r="D183" s="18" t="s">
        <v>211</v>
      </c>
      <c r="E183" s="17" t="s">
        <v>101</v>
      </c>
      <c r="F183" s="25">
        <v>0</v>
      </c>
      <c r="G183" s="25">
        <v>0</v>
      </c>
      <c r="H183" s="26">
        <v>0</v>
      </c>
      <c r="I183" s="24"/>
      <c r="J183" s="88"/>
    </row>
    <row r="184" spans="1:10" s="28" customFormat="1" x14ac:dyDescent="0.25">
      <c r="A184" s="87" t="s">
        <v>212</v>
      </c>
      <c r="B184" s="48" t="s">
        <v>51</v>
      </c>
      <c r="C184" s="48" t="s">
        <v>60</v>
      </c>
      <c r="D184" s="48" t="s">
        <v>77</v>
      </c>
      <c r="E184" s="48" t="s">
        <v>78</v>
      </c>
      <c r="F184" s="15">
        <f>F185+F191</f>
        <v>11152.47791</v>
      </c>
      <c r="G184" s="15">
        <f>G185+G191</f>
        <v>11152.47791</v>
      </c>
      <c r="H184" s="15">
        <f>H185+H191</f>
        <v>11152.47791</v>
      </c>
      <c r="I184" s="27">
        <f t="shared" si="71"/>
        <v>100</v>
      </c>
      <c r="J184" s="86">
        <f t="shared" si="72"/>
        <v>100</v>
      </c>
    </row>
    <row r="185" spans="1:10" s="28" customFormat="1" x14ac:dyDescent="0.25">
      <c r="A185" s="91" t="s">
        <v>27</v>
      </c>
      <c r="B185" s="48" t="s">
        <v>51</v>
      </c>
      <c r="C185" s="48" t="s">
        <v>44</v>
      </c>
      <c r="D185" s="48" t="s">
        <v>77</v>
      </c>
      <c r="E185" s="48" t="s">
        <v>78</v>
      </c>
      <c r="F185" s="15">
        <f>F186</f>
        <v>5796.4779099999996</v>
      </c>
      <c r="G185" s="15">
        <f>G186</f>
        <v>5796.4779099999996</v>
      </c>
      <c r="H185" s="15">
        <f>H186</f>
        <v>5796.4779099999996</v>
      </c>
      <c r="I185" s="27">
        <f t="shared" si="71"/>
        <v>100</v>
      </c>
      <c r="J185" s="86">
        <f t="shared" si="72"/>
        <v>100</v>
      </c>
    </row>
    <row r="186" spans="1:10" ht="25.5" x14ac:dyDescent="0.25">
      <c r="A186" s="20" t="s">
        <v>213</v>
      </c>
      <c r="B186" s="17" t="s">
        <v>51</v>
      </c>
      <c r="C186" s="17" t="s">
        <v>44</v>
      </c>
      <c r="D186" s="17" t="s">
        <v>214</v>
      </c>
      <c r="E186" s="17" t="s">
        <v>78</v>
      </c>
      <c r="F186" s="25">
        <f>F190</f>
        <v>5796.4779099999996</v>
      </c>
      <c r="G186" s="25">
        <f>G190</f>
        <v>5796.4779099999996</v>
      </c>
      <c r="H186" s="25">
        <f>H190</f>
        <v>5796.4779099999996</v>
      </c>
      <c r="I186" s="24">
        <f t="shared" si="71"/>
        <v>100</v>
      </c>
      <c r="J186" s="88">
        <f t="shared" si="72"/>
        <v>100</v>
      </c>
    </row>
    <row r="187" spans="1:10" x14ac:dyDescent="0.25">
      <c r="A187" s="20" t="s">
        <v>215</v>
      </c>
      <c r="B187" s="17" t="s">
        <v>51</v>
      </c>
      <c r="C187" s="17" t="s">
        <v>44</v>
      </c>
      <c r="D187" s="17" t="s">
        <v>216</v>
      </c>
      <c r="E187" s="17" t="s">
        <v>78</v>
      </c>
      <c r="F187" s="25">
        <f>F188</f>
        <v>5796.4779099999996</v>
      </c>
      <c r="G187" s="25">
        <f t="shared" ref="G187:H187" si="79">G188</f>
        <v>5796.4779099999996</v>
      </c>
      <c r="H187" s="25">
        <f t="shared" si="79"/>
        <v>5796.4779099999996</v>
      </c>
      <c r="I187" s="24">
        <f t="shared" si="71"/>
        <v>100</v>
      </c>
      <c r="J187" s="88">
        <f t="shared" si="72"/>
        <v>100</v>
      </c>
    </row>
    <row r="188" spans="1:10" ht="25.5" x14ac:dyDescent="0.25">
      <c r="A188" s="89" t="s">
        <v>119</v>
      </c>
      <c r="B188" s="17" t="s">
        <v>51</v>
      </c>
      <c r="C188" s="17" t="s">
        <v>44</v>
      </c>
      <c r="D188" s="17" t="s">
        <v>216</v>
      </c>
      <c r="E188" s="17" t="s">
        <v>115</v>
      </c>
      <c r="F188" s="25">
        <f>F190</f>
        <v>5796.4779099999996</v>
      </c>
      <c r="G188" s="25">
        <f>G190</f>
        <v>5796.4779099999996</v>
      </c>
      <c r="H188" s="25">
        <f>H190</f>
        <v>5796.4779099999996</v>
      </c>
      <c r="I188" s="24">
        <f t="shared" si="71"/>
        <v>100</v>
      </c>
      <c r="J188" s="88">
        <f t="shared" si="72"/>
        <v>100</v>
      </c>
    </row>
    <row r="189" spans="1:10" x14ac:dyDescent="0.25">
      <c r="A189" s="20" t="s">
        <v>193</v>
      </c>
      <c r="B189" s="17" t="s">
        <v>51</v>
      </c>
      <c r="C189" s="17" t="s">
        <v>44</v>
      </c>
      <c r="D189" s="17" t="s">
        <v>216</v>
      </c>
      <c r="E189" s="17" t="s">
        <v>194</v>
      </c>
      <c r="F189" s="25">
        <f>F190</f>
        <v>5796.4779099999996</v>
      </c>
      <c r="G189" s="25">
        <f>G190</f>
        <v>5796.4779099999996</v>
      </c>
      <c r="H189" s="25">
        <f>H190</f>
        <v>5796.4779099999996</v>
      </c>
      <c r="I189" s="24">
        <f t="shared" si="71"/>
        <v>100</v>
      </c>
      <c r="J189" s="88">
        <f t="shared" si="72"/>
        <v>100</v>
      </c>
    </row>
    <row r="190" spans="1:10" ht="38.25" x14ac:dyDescent="0.25">
      <c r="A190" s="89" t="s">
        <v>68</v>
      </c>
      <c r="B190" s="17" t="s">
        <v>51</v>
      </c>
      <c r="C190" s="17" t="s">
        <v>44</v>
      </c>
      <c r="D190" s="17" t="s">
        <v>216</v>
      </c>
      <c r="E190" s="17" t="s">
        <v>195</v>
      </c>
      <c r="F190" s="25">
        <v>5796.4779099999996</v>
      </c>
      <c r="G190" s="25">
        <v>5796.4779099999996</v>
      </c>
      <c r="H190" s="26">
        <v>5796.4779099999996</v>
      </c>
      <c r="I190" s="24">
        <f t="shared" si="71"/>
        <v>100</v>
      </c>
      <c r="J190" s="88">
        <f t="shared" si="72"/>
        <v>100</v>
      </c>
    </row>
    <row r="191" spans="1:10" ht="25.5" x14ac:dyDescent="0.25">
      <c r="A191" s="91" t="s">
        <v>217</v>
      </c>
      <c r="B191" s="48" t="s">
        <v>51</v>
      </c>
      <c r="C191" s="48" t="s">
        <v>44</v>
      </c>
      <c r="D191" s="48" t="s">
        <v>218</v>
      </c>
      <c r="E191" s="48" t="s">
        <v>78</v>
      </c>
      <c r="F191" s="15">
        <f t="shared" ref="F191:H193" si="80">F192</f>
        <v>5356</v>
      </c>
      <c r="G191" s="15">
        <f t="shared" si="80"/>
        <v>5356</v>
      </c>
      <c r="H191" s="15">
        <f t="shared" si="80"/>
        <v>5356</v>
      </c>
      <c r="I191" s="24">
        <f t="shared" si="71"/>
        <v>100</v>
      </c>
      <c r="J191" s="88">
        <f t="shared" si="72"/>
        <v>100</v>
      </c>
    </row>
    <row r="192" spans="1:10" ht="25.5" x14ac:dyDescent="0.25">
      <c r="A192" s="89" t="s">
        <v>119</v>
      </c>
      <c r="B192" s="17" t="s">
        <v>51</v>
      </c>
      <c r="C192" s="17" t="s">
        <v>44</v>
      </c>
      <c r="D192" s="17" t="s">
        <v>218</v>
      </c>
      <c r="E192" s="17" t="s">
        <v>115</v>
      </c>
      <c r="F192" s="25">
        <f t="shared" si="80"/>
        <v>5356</v>
      </c>
      <c r="G192" s="25">
        <f t="shared" si="80"/>
        <v>5356</v>
      </c>
      <c r="H192" s="25">
        <f t="shared" si="80"/>
        <v>5356</v>
      </c>
      <c r="I192" s="24">
        <f t="shared" si="71"/>
        <v>100</v>
      </c>
      <c r="J192" s="88">
        <f t="shared" si="72"/>
        <v>100</v>
      </c>
    </row>
    <row r="193" spans="1:10" x14ac:dyDescent="0.25">
      <c r="A193" s="20" t="s">
        <v>193</v>
      </c>
      <c r="B193" s="17" t="s">
        <v>51</v>
      </c>
      <c r="C193" s="17" t="s">
        <v>44</v>
      </c>
      <c r="D193" s="17" t="s">
        <v>218</v>
      </c>
      <c r="E193" s="17" t="s">
        <v>194</v>
      </c>
      <c r="F193" s="25">
        <f t="shared" si="80"/>
        <v>5356</v>
      </c>
      <c r="G193" s="25">
        <f t="shared" si="80"/>
        <v>5356</v>
      </c>
      <c r="H193" s="25">
        <f t="shared" si="80"/>
        <v>5356</v>
      </c>
      <c r="I193" s="24">
        <f t="shared" si="71"/>
        <v>100</v>
      </c>
      <c r="J193" s="88">
        <f t="shared" si="72"/>
        <v>100</v>
      </c>
    </row>
    <row r="194" spans="1:10" ht="38.25" x14ac:dyDescent="0.25">
      <c r="A194" s="89" t="s">
        <v>68</v>
      </c>
      <c r="B194" s="17" t="s">
        <v>51</v>
      </c>
      <c r="C194" s="17" t="s">
        <v>44</v>
      </c>
      <c r="D194" s="17" t="s">
        <v>218</v>
      </c>
      <c r="E194" s="17" t="s">
        <v>195</v>
      </c>
      <c r="F194" s="25">
        <v>5356</v>
      </c>
      <c r="G194" s="25">
        <v>5356</v>
      </c>
      <c r="H194" s="26">
        <v>5356</v>
      </c>
      <c r="I194" s="24">
        <f t="shared" si="71"/>
        <v>100</v>
      </c>
      <c r="J194" s="88">
        <f t="shared" si="72"/>
        <v>100</v>
      </c>
    </row>
    <row r="195" spans="1:10" x14ac:dyDescent="0.25">
      <c r="A195" s="97" t="s">
        <v>219</v>
      </c>
      <c r="B195" s="22" t="s">
        <v>54</v>
      </c>
      <c r="C195" s="22" t="s">
        <v>60</v>
      </c>
      <c r="D195" s="23" t="s">
        <v>77</v>
      </c>
      <c r="E195" s="22" t="s">
        <v>220</v>
      </c>
      <c r="F195" s="15">
        <f>F196</f>
        <v>401.63803000000001</v>
      </c>
      <c r="G195" s="15">
        <f>G196</f>
        <v>401.63803000000001</v>
      </c>
      <c r="H195" s="15">
        <f>H196</f>
        <v>401.63803000000001</v>
      </c>
      <c r="I195" s="24">
        <f t="shared" si="71"/>
        <v>100</v>
      </c>
      <c r="J195" s="88">
        <f t="shared" si="72"/>
        <v>100</v>
      </c>
    </row>
    <row r="196" spans="1:10" x14ac:dyDescent="0.25">
      <c r="A196" s="89" t="s">
        <v>29</v>
      </c>
      <c r="B196" s="21" t="s">
        <v>54</v>
      </c>
      <c r="C196" s="21" t="s">
        <v>49</v>
      </c>
      <c r="D196" s="19" t="s">
        <v>221</v>
      </c>
      <c r="E196" s="21" t="s">
        <v>78</v>
      </c>
      <c r="F196" s="25">
        <f>F197+F200</f>
        <v>401.63803000000001</v>
      </c>
      <c r="G196" s="25">
        <f>G197+G200</f>
        <v>401.63803000000001</v>
      </c>
      <c r="H196" s="25">
        <f>H197+H200</f>
        <v>401.63803000000001</v>
      </c>
      <c r="I196" s="24">
        <f t="shared" si="71"/>
        <v>100</v>
      </c>
      <c r="J196" s="88">
        <f t="shared" si="72"/>
        <v>100</v>
      </c>
    </row>
    <row r="197" spans="1:10" x14ac:dyDescent="0.25">
      <c r="A197" s="20" t="s">
        <v>130</v>
      </c>
      <c r="B197" s="21" t="s">
        <v>54</v>
      </c>
      <c r="C197" s="21" t="s">
        <v>49</v>
      </c>
      <c r="D197" s="19" t="s">
        <v>222</v>
      </c>
      <c r="E197" s="17" t="s">
        <v>78</v>
      </c>
      <c r="F197" s="25">
        <f t="shared" ref="F197:H198" si="81">F198</f>
        <v>350.63803000000001</v>
      </c>
      <c r="G197" s="25">
        <f t="shared" si="81"/>
        <v>350.63803000000001</v>
      </c>
      <c r="H197" s="25">
        <f t="shared" si="81"/>
        <v>350.63803000000001</v>
      </c>
      <c r="I197" s="24">
        <f t="shared" si="71"/>
        <v>100</v>
      </c>
      <c r="J197" s="88">
        <f t="shared" si="72"/>
        <v>100</v>
      </c>
    </row>
    <row r="198" spans="1:10" x14ac:dyDescent="0.25">
      <c r="A198" s="89" t="s">
        <v>223</v>
      </c>
      <c r="B198" s="21" t="s">
        <v>54</v>
      </c>
      <c r="C198" s="21" t="s">
        <v>49</v>
      </c>
      <c r="D198" s="19" t="s">
        <v>222</v>
      </c>
      <c r="E198" s="21" t="s">
        <v>125</v>
      </c>
      <c r="F198" s="25">
        <f t="shared" si="81"/>
        <v>350.63803000000001</v>
      </c>
      <c r="G198" s="25">
        <f t="shared" si="81"/>
        <v>350.63803000000001</v>
      </c>
      <c r="H198" s="25">
        <f t="shared" si="81"/>
        <v>350.63803000000001</v>
      </c>
      <c r="I198" s="24">
        <f t="shared" si="71"/>
        <v>100</v>
      </c>
      <c r="J198" s="88">
        <f t="shared" si="72"/>
        <v>100</v>
      </c>
    </row>
    <row r="199" spans="1:10" ht="25.5" x14ac:dyDescent="0.25">
      <c r="A199" s="89" t="s">
        <v>224</v>
      </c>
      <c r="B199" s="21" t="s">
        <v>54</v>
      </c>
      <c r="C199" s="21" t="s">
        <v>49</v>
      </c>
      <c r="D199" s="19" t="s">
        <v>222</v>
      </c>
      <c r="E199" s="21" t="s">
        <v>225</v>
      </c>
      <c r="F199" s="25">
        <v>350.63803000000001</v>
      </c>
      <c r="G199" s="25">
        <v>350.63803000000001</v>
      </c>
      <c r="H199" s="26">
        <v>350.63803000000001</v>
      </c>
      <c r="I199" s="24">
        <f t="shared" si="71"/>
        <v>100</v>
      </c>
      <c r="J199" s="88">
        <f t="shared" si="72"/>
        <v>100</v>
      </c>
    </row>
    <row r="200" spans="1:10" ht="25.5" x14ac:dyDescent="0.25">
      <c r="A200" s="20" t="s">
        <v>109</v>
      </c>
      <c r="B200" s="21" t="s">
        <v>54</v>
      </c>
      <c r="C200" s="21" t="s">
        <v>49</v>
      </c>
      <c r="D200" s="19" t="s">
        <v>108</v>
      </c>
      <c r="E200" s="21" t="s">
        <v>78</v>
      </c>
      <c r="F200" s="25">
        <f t="shared" ref="F200:H201" si="82">F201</f>
        <v>51</v>
      </c>
      <c r="G200" s="25">
        <f t="shared" si="82"/>
        <v>51</v>
      </c>
      <c r="H200" s="25">
        <f t="shared" si="82"/>
        <v>51</v>
      </c>
      <c r="I200" s="24">
        <f t="shared" si="71"/>
        <v>100</v>
      </c>
      <c r="J200" s="88">
        <f t="shared" si="72"/>
        <v>100</v>
      </c>
    </row>
    <row r="201" spans="1:10" x14ac:dyDescent="0.25">
      <c r="A201" s="89" t="s">
        <v>223</v>
      </c>
      <c r="B201" s="21" t="s">
        <v>54</v>
      </c>
      <c r="C201" s="21" t="s">
        <v>49</v>
      </c>
      <c r="D201" s="19" t="s">
        <v>108</v>
      </c>
      <c r="E201" s="21" t="s">
        <v>125</v>
      </c>
      <c r="F201" s="25">
        <f t="shared" si="82"/>
        <v>51</v>
      </c>
      <c r="G201" s="25">
        <f t="shared" si="82"/>
        <v>51</v>
      </c>
      <c r="H201" s="25">
        <f t="shared" si="82"/>
        <v>51</v>
      </c>
      <c r="I201" s="24">
        <f t="shared" ref="I201:I261" si="83">H201/F201*100</f>
        <v>100</v>
      </c>
      <c r="J201" s="88">
        <f t="shared" ref="J201:J261" si="84">H201/G201*100</f>
        <v>100</v>
      </c>
    </row>
    <row r="202" spans="1:10" x14ac:dyDescent="0.25">
      <c r="A202" s="92" t="s">
        <v>50</v>
      </c>
      <c r="B202" s="21" t="s">
        <v>54</v>
      </c>
      <c r="C202" s="21" t="s">
        <v>49</v>
      </c>
      <c r="D202" s="19" t="s">
        <v>108</v>
      </c>
      <c r="E202" s="21" t="s">
        <v>127</v>
      </c>
      <c r="F202" s="25">
        <v>51</v>
      </c>
      <c r="G202" s="25">
        <v>51</v>
      </c>
      <c r="H202" s="26">
        <v>51</v>
      </c>
      <c r="I202" s="24">
        <f t="shared" si="83"/>
        <v>100</v>
      </c>
      <c r="J202" s="88">
        <f t="shared" si="84"/>
        <v>100</v>
      </c>
    </row>
    <row r="203" spans="1:10" x14ac:dyDescent="0.25">
      <c r="A203" s="87" t="s">
        <v>226</v>
      </c>
      <c r="B203" s="48" t="s">
        <v>53</v>
      </c>
      <c r="C203" s="48" t="s">
        <v>60</v>
      </c>
      <c r="D203" s="48" t="s">
        <v>77</v>
      </c>
      <c r="E203" s="48" t="s">
        <v>78</v>
      </c>
      <c r="F203" s="15">
        <f t="shared" ref="F203:H204" si="85">F204</f>
        <v>185</v>
      </c>
      <c r="G203" s="15">
        <f t="shared" si="85"/>
        <v>185</v>
      </c>
      <c r="H203" s="15">
        <f t="shared" si="85"/>
        <v>185</v>
      </c>
      <c r="I203" s="24">
        <f t="shared" si="83"/>
        <v>100</v>
      </c>
      <c r="J203" s="88">
        <f t="shared" si="84"/>
        <v>100</v>
      </c>
    </row>
    <row r="204" spans="1:10" x14ac:dyDescent="0.25">
      <c r="A204" s="91" t="s">
        <v>31</v>
      </c>
      <c r="B204" s="48" t="s">
        <v>53</v>
      </c>
      <c r="C204" s="48" t="s">
        <v>44</v>
      </c>
      <c r="D204" s="48" t="s">
        <v>77</v>
      </c>
      <c r="E204" s="48" t="s">
        <v>78</v>
      </c>
      <c r="F204" s="15">
        <f t="shared" si="85"/>
        <v>185</v>
      </c>
      <c r="G204" s="15">
        <f t="shared" si="85"/>
        <v>185</v>
      </c>
      <c r="H204" s="15">
        <f t="shared" si="85"/>
        <v>185</v>
      </c>
      <c r="I204" s="24">
        <f t="shared" si="83"/>
        <v>100</v>
      </c>
      <c r="J204" s="88">
        <f t="shared" si="84"/>
        <v>100</v>
      </c>
    </row>
    <row r="205" spans="1:10" ht="38.25" x14ac:dyDescent="0.25">
      <c r="A205" s="92" t="s">
        <v>227</v>
      </c>
      <c r="B205" s="17" t="s">
        <v>53</v>
      </c>
      <c r="C205" s="17" t="s">
        <v>44</v>
      </c>
      <c r="D205" s="17" t="s">
        <v>228</v>
      </c>
      <c r="E205" s="17" t="s">
        <v>78</v>
      </c>
      <c r="F205" s="25">
        <f>F209</f>
        <v>185</v>
      </c>
      <c r="G205" s="25">
        <f>G209</f>
        <v>185</v>
      </c>
      <c r="H205" s="25">
        <f>H209</f>
        <v>185</v>
      </c>
      <c r="I205" s="24">
        <f t="shared" si="83"/>
        <v>100</v>
      </c>
      <c r="J205" s="88">
        <f t="shared" si="84"/>
        <v>100</v>
      </c>
    </row>
    <row r="206" spans="1:10" x14ac:dyDescent="0.25">
      <c r="A206" s="92" t="s">
        <v>229</v>
      </c>
      <c r="B206" s="17" t="s">
        <v>53</v>
      </c>
      <c r="C206" s="17" t="s">
        <v>44</v>
      </c>
      <c r="D206" s="17" t="s">
        <v>230</v>
      </c>
      <c r="E206" s="17" t="s">
        <v>78</v>
      </c>
      <c r="F206" s="25">
        <f>F207</f>
        <v>185</v>
      </c>
      <c r="G206" s="25">
        <f>G207</f>
        <v>185</v>
      </c>
      <c r="H206" s="25">
        <f>H207</f>
        <v>185</v>
      </c>
      <c r="I206" s="24">
        <f t="shared" si="83"/>
        <v>100</v>
      </c>
      <c r="J206" s="88">
        <f t="shared" si="84"/>
        <v>100</v>
      </c>
    </row>
    <row r="207" spans="1:10" ht="25.5" x14ac:dyDescent="0.25">
      <c r="A207" s="89" t="s">
        <v>119</v>
      </c>
      <c r="B207" s="17" t="s">
        <v>53</v>
      </c>
      <c r="C207" s="17" t="s">
        <v>44</v>
      </c>
      <c r="D207" s="17" t="s">
        <v>230</v>
      </c>
      <c r="E207" s="17" t="s">
        <v>115</v>
      </c>
      <c r="F207" s="25">
        <f>F209</f>
        <v>185</v>
      </c>
      <c r="G207" s="25">
        <f>G209</f>
        <v>185</v>
      </c>
      <c r="H207" s="25">
        <f>H209</f>
        <v>185</v>
      </c>
      <c r="I207" s="24">
        <f t="shared" si="83"/>
        <v>100</v>
      </c>
      <c r="J207" s="88">
        <f t="shared" si="84"/>
        <v>100</v>
      </c>
    </row>
    <row r="208" spans="1:10" x14ac:dyDescent="0.25">
      <c r="A208" s="20" t="s">
        <v>193</v>
      </c>
      <c r="B208" s="17" t="s">
        <v>53</v>
      </c>
      <c r="C208" s="17" t="s">
        <v>44</v>
      </c>
      <c r="D208" s="17" t="s">
        <v>230</v>
      </c>
      <c r="E208" s="17" t="s">
        <v>194</v>
      </c>
      <c r="F208" s="25">
        <f>F209</f>
        <v>185</v>
      </c>
      <c r="G208" s="25">
        <f>G209</f>
        <v>185</v>
      </c>
      <c r="H208" s="25">
        <f>H209</f>
        <v>185</v>
      </c>
      <c r="I208" s="24">
        <f t="shared" si="83"/>
        <v>100</v>
      </c>
      <c r="J208" s="88">
        <f t="shared" si="84"/>
        <v>100</v>
      </c>
    </row>
    <row r="209" spans="1:10" ht="38.25" x14ac:dyDescent="0.25">
      <c r="A209" s="89" t="s">
        <v>68</v>
      </c>
      <c r="B209" s="17" t="s">
        <v>53</v>
      </c>
      <c r="C209" s="17" t="s">
        <v>44</v>
      </c>
      <c r="D209" s="17" t="s">
        <v>230</v>
      </c>
      <c r="E209" s="17" t="s">
        <v>195</v>
      </c>
      <c r="F209" s="25">
        <v>185</v>
      </c>
      <c r="G209" s="25">
        <v>185</v>
      </c>
      <c r="H209" s="26">
        <v>185</v>
      </c>
      <c r="I209" s="24">
        <f t="shared" si="83"/>
        <v>100</v>
      </c>
      <c r="J209" s="88">
        <f t="shared" si="84"/>
        <v>100</v>
      </c>
    </row>
    <row r="210" spans="1:10" s="28" customFormat="1" ht="25.5" x14ac:dyDescent="0.25">
      <c r="A210" s="85" t="s">
        <v>231</v>
      </c>
      <c r="B210" s="48" t="s">
        <v>60</v>
      </c>
      <c r="C210" s="48" t="s">
        <v>60</v>
      </c>
      <c r="D210" s="48" t="s">
        <v>77</v>
      </c>
      <c r="E210" s="48" t="s">
        <v>78</v>
      </c>
      <c r="F210" s="15">
        <f t="shared" ref="F210:H212" si="86">F211</f>
        <v>2197.0777800000001</v>
      </c>
      <c r="G210" s="15">
        <f t="shared" si="86"/>
        <v>2197.0777800000001</v>
      </c>
      <c r="H210" s="15">
        <f t="shared" si="86"/>
        <v>2197.0777800000001</v>
      </c>
      <c r="I210" s="27">
        <f t="shared" si="83"/>
        <v>100</v>
      </c>
      <c r="J210" s="86">
        <f t="shared" si="84"/>
        <v>100</v>
      </c>
    </row>
    <row r="211" spans="1:10" s="28" customFormat="1" x14ac:dyDescent="0.25">
      <c r="A211" s="87" t="s">
        <v>79</v>
      </c>
      <c r="B211" s="48" t="s">
        <v>44</v>
      </c>
      <c r="C211" s="48" t="s">
        <v>60</v>
      </c>
      <c r="D211" s="48" t="s">
        <v>77</v>
      </c>
      <c r="E211" s="48" t="s">
        <v>78</v>
      </c>
      <c r="F211" s="15">
        <f t="shared" si="86"/>
        <v>2197.0777800000001</v>
      </c>
      <c r="G211" s="15">
        <f t="shared" si="86"/>
        <v>2197.0777800000001</v>
      </c>
      <c r="H211" s="15">
        <f t="shared" si="86"/>
        <v>2197.0777800000001</v>
      </c>
      <c r="I211" s="27">
        <f t="shared" si="83"/>
        <v>100</v>
      </c>
      <c r="J211" s="86">
        <f t="shared" si="84"/>
        <v>100</v>
      </c>
    </row>
    <row r="212" spans="1:10" s="28" customFormat="1" ht="38.25" x14ac:dyDescent="0.25">
      <c r="A212" s="91" t="s">
        <v>11</v>
      </c>
      <c r="B212" s="48" t="s">
        <v>44</v>
      </c>
      <c r="C212" s="48" t="s">
        <v>49</v>
      </c>
      <c r="D212" s="48" t="s">
        <v>77</v>
      </c>
      <c r="E212" s="48" t="s">
        <v>78</v>
      </c>
      <c r="F212" s="15">
        <f t="shared" si="86"/>
        <v>2197.0777800000001</v>
      </c>
      <c r="G212" s="15">
        <f t="shared" si="86"/>
        <v>2197.0777800000001</v>
      </c>
      <c r="H212" s="15">
        <f t="shared" si="86"/>
        <v>2197.0777800000001</v>
      </c>
      <c r="I212" s="27">
        <f t="shared" si="83"/>
        <v>100</v>
      </c>
      <c r="J212" s="86">
        <f t="shared" si="84"/>
        <v>100</v>
      </c>
    </row>
    <row r="213" spans="1:10" ht="25.5" x14ac:dyDescent="0.25">
      <c r="A213" s="20" t="s">
        <v>80</v>
      </c>
      <c r="B213" s="17" t="s">
        <v>44</v>
      </c>
      <c r="C213" s="17" t="s">
        <v>49</v>
      </c>
      <c r="D213" s="17" t="s">
        <v>81</v>
      </c>
      <c r="E213" s="17" t="s">
        <v>78</v>
      </c>
      <c r="F213" s="25">
        <f>F214+F219+F224</f>
        <v>2197.0777800000001</v>
      </c>
      <c r="G213" s="25">
        <f>G214+G219+G224</f>
        <v>2197.0777800000001</v>
      </c>
      <c r="H213" s="25">
        <f>H214+H219+H224</f>
        <v>2197.0777800000001</v>
      </c>
      <c r="I213" s="24">
        <f t="shared" si="83"/>
        <v>100</v>
      </c>
      <c r="J213" s="88">
        <f t="shared" si="84"/>
        <v>100</v>
      </c>
    </row>
    <row r="214" spans="1:10" ht="25.5" x14ac:dyDescent="0.25">
      <c r="A214" s="20" t="s">
        <v>232</v>
      </c>
      <c r="B214" s="17" t="s">
        <v>44</v>
      </c>
      <c r="C214" s="17" t="s">
        <v>49</v>
      </c>
      <c r="D214" s="17" t="s">
        <v>233</v>
      </c>
      <c r="E214" s="17" t="s">
        <v>78</v>
      </c>
      <c r="F214" s="25">
        <f t="shared" ref="F214:H215" si="87">F215</f>
        <v>1483.4450199999999</v>
      </c>
      <c r="G214" s="25">
        <f t="shared" si="87"/>
        <v>1483.4450199999999</v>
      </c>
      <c r="H214" s="25">
        <f t="shared" si="87"/>
        <v>1483.4450199999999</v>
      </c>
      <c r="I214" s="24">
        <f t="shared" si="83"/>
        <v>100</v>
      </c>
      <c r="J214" s="88">
        <f t="shared" si="84"/>
        <v>100</v>
      </c>
    </row>
    <row r="215" spans="1:10" ht="51" x14ac:dyDescent="0.25">
      <c r="A215" s="20" t="s">
        <v>84</v>
      </c>
      <c r="B215" s="17" t="s">
        <v>44</v>
      </c>
      <c r="C215" s="17" t="s">
        <v>49</v>
      </c>
      <c r="D215" s="17" t="s">
        <v>233</v>
      </c>
      <c r="E215" s="17" t="s">
        <v>85</v>
      </c>
      <c r="F215" s="25">
        <f t="shared" si="87"/>
        <v>1483.4450199999999</v>
      </c>
      <c r="G215" s="25">
        <f t="shared" si="87"/>
        <v>1483.4450199999999</v>
      </c>
      <c r="H215" s="25">
        <f t="shared" si="87"/>
        <v>1483.4450199999999</v>
      </c>
      <c r="I215" s="24">
        <f t="shared" si="83"/>
        <v>100</v>
      </c>
      <c r="J215" s="88">
        <f t="shared" si="84"/>
        <v>100</v>
      </c>
    </row>
    <row r="216" spans="1:10" ht="25.5" x14ac:dyDescent="0.25">
      <c r="A216" s="20" t="s">
        <v>86</v>
      </c>
      <c r="B216" s="17" t="s">
        <v>44</v>
      </c>
      <c r="C216" s="17" t="s">
        <v>49</v>
      </c>
      <c r="D216" s="17" t="s">
        <v>233</v>
      </c>
      <c r="E216" s="17" t="s">
        <v>87</v>
      </c>
      <c r="F216" s="25">
        <f>F217+F218</f>
        <v>1483.4450199999999</v>
      </c>
      <c r="G216" s="25">
        <f>G217+G218</f>
        <v>1483.4450199999999</v>
      </c>
      <c r="H216" s="25">
        <f>H217+H218</f>
        <v>1483.4450199999999</v>
      </c>
      <c r="I216" s="24">
        <f t="shared" si="83"/>
        <v>100</v>
      </c>
      <c r="J216" s="88">
        <f t="shared" si="84"/>
        <v>100</v>
      </c>
    </row>
    <row r="217" spans="1:10" x14ac:dyDescent="0.25">
      <c r="A217" s="89" t="s">
        <v>45</v>
      </c>
      <c r="B217" s="17" t="s">
        <v>44</v>
      </c>
      <c r="C217" s="17" t="s">
        <v>49</v>
      </c>
      <c r="D217" s="17" t="s">
        <v>233</v>
      </c>
      <c r="E217" s="17" t="s">
        <v>88</v>
      </c>
      <c r="F217" s="25">
        <v>1144.1657499999999</v>
      </c>
      <c r="G217" s="25">
        <v>1144.1657499999999</v>
      </c>
      <c r="H217" s="26">
        <v>1144.1657499999999</v>
      </c>
      <c r="I217" s="24">
        <f t="shared" si="83"/>
        <v>100</v>
      </c>
      <c r="J217" s="88">
        <f t="shared" si="84"/>
        <v>100</v>
      </c>
    </row>
    <row r="218" spans="1:10" ht="51" x14ac:dyDescent="0.25">
      <c r="A218" s="90" t="s">
        <v>89</v>
      </c>
      <c r="B218" s="17" t="s">
        <v>44</v>
      </c>
      <c r="C218" s="17" t="s">
        <v>49</v>
      </c>
      <c r="D218" s="17" t="s">
        <v>233</v>
      </c>
      <c r="E218" s="17" t="s">
        <v>90</v>
      </c>
      <c r="F218" s="25">
        <v>339.27927</v>
      </c>
      <c r="G218" s="25">
        <v>339.27927</v>
      </c>
      <c r="H218" s="25">
        <v>339.27927</v>
      </c>
      <c r="I218" s="24">
        <f t="shared" si="83"/>
        <v>100</v>
      </c>
      <c r="J218" s="88">
        <f t="shared" si="84"/>
        <v>100</v>
      </c>
    </row>
    <row r="219" spans="1:10" ht="25.5" x14ac:dyDescent="0.25">
      <c r="A219" s="20" t="s">
        <v>92</v>
      </c>
      <c r="B219" s="17" t="s">
        <v>44</v>
      </c>
      <c r="C219" s="17" t="s">
        <v>49</v>
      </c>
      <c r="D219" s="17" t="s">
        <v>93</v>
      </c>
      <c r="E219" s="17" t="s">
        <v>78</v>
      </c>
      <c r="F219" s="25">
        <f t="shared" ref="F219:H220" si="88">F220</f>
        <v>359.35855000000004</v>
      </c>
      <c r="G219" s="25">
        <f t="shared" si="88"/>
        <v>359.35855000000004</v>
      </c>
      <c r="H219" s="25">
        <f t="shared" si="88"/>
        <v>359.35855000000004</v>
      </c>
      <c r="I219" s="24">
        <f t="shared" si="83"/>
        <v>100</v>
      </c>
      <c r="J219" s="88">
        <f t="shared" si="84"/>
        <v>100</v>
      </c>
    </row>
    <row r="220" spans="1:10" ht="51" x14ac:dyDescent="0.25">
      <c r="A220" s="20" t="s">
        <v>84</v>
      </c>
      <c r="B220" s="17" t="s">
        <v>44</v>
      </c>
      <c r="C220" s="17" t="s">
        <v>49</v>
      </c>
      <c r="D220" s="17" t="s">
        <v>93</v>
      </c>
      <c r="E220" s="17" t="s">
        <v>85</v>
      </c>
      <c r="F220" s="25">
        <f t="shared" si="88"/>
        <v>359.35855000000004</v>
      </c>
      <c r="G220" s="25">
        <f t="shared" si="88"/>
        <v>359.35855000000004</v>
      </c>
      <c r="H220" s="25">
        <f t="shared" si="88"/>
        <v>359.35855000000004</v>
      </c>
      <c r="I220" s="24">
        <f t="shared" si="83"/>
        <v>100</v>
      </c>
      <c r="J220" s="88">
        <f t="shared" si="84"/>
        <v>100</v>
      </c>
    </row>
    <row r="221" spans="1:10" ht="25.5" x14ac:dyDescent="0.25">
      <c r="A221" s="20" t="s">
        <v>86</v>
      </c>
      <c r="B221" s="17" t="s">
        <v>44</v>
      </c>
      <c r="C221" s="17" t="s">
        <v>49</v>
      </c>
      <c r="D221" s="17" t="s">
        <v>93</v>
      </c>
      <c r="E221" s="17" t="s">
        <v>87</v>
      </c>
      <c r="F221" s="25">
        <f>F222+F223</f>
        <v>359.35855000000004</v>
      </c>
      <c r="G221" s="25">
        <f>G222+G223</f>
        <v>359.35855000000004</v>
      </c>
      <c r="H221" s="25">
        <f>H222+H223</f>
        <v>359.35855000000004</v>
      </c>
      <c r="I221" s="24">
        <f t="shared" si="83"/>
        <v>100</v>
      </c>
      <c r="J221" s="88">
        <f t="shared" si="84"/>
        <v>100</v>
      </c>
    </row>
    <row r="222" spans="1:10" x14ac:dyDescent="0.25">
      <c r="A222" s="89" t="s">
        <v>45</v>
      </c>
      <c r="B222" s="17" t="s">
        <v>44</v>
      </c>
      <c r="C222" s="17" t="s">
        <v>49</v>
      </c>
      <c r="D222" s="17" t="s">
        <v>93</v>
      </c>
      <c r="E222" s="17" t="s">
        <v>88</v>
      </c>
      <c r="F222" s="25">
        <v>276.50533000000001</v>
      </c>
      <c r="G222" s="25">
        <v>276.50533000000001</v>
      </c>
      <c r="H222" s="25">
        <v>276.50533000000001</v>
      </c>
      <c r="I222" s="24">
        <f t="shared" si="83"/>
        <v>100</v>
      </c>
      <c r="J222" s="88">
        <f t="shared" si="84"/>
        <v>100</v>
      </c>
    </row>
    <row r="223" spans="1:10" ht="38.25" x14ac:dyDescent="0.25">
      <c r="A223" s="90" t="s">
        <v>234</v>
      </c>
      <c r="B223" s="17" t="s">
        <v>44</v>
      </c>
      <c r="C223" s="17" t="s">
        <v>49</v>
      </c>
      <c r="D223" s="17" t="s">
        <v>93</v>
      </c>
      <c r="E223" s="17" t="s">
        <v>90</v>
      </c>
      <c r="F223" s="25">
        <v>82.853219999999993</v>
      </c>
      <c r="G223" s="25">
        <v>82.853219999999993</v>
      </c>
      <c r="H223" s="25">
        <v>82.853219999999993</v>
      </c>
      <c r="I223" s="24">
        <f t="shared" si="83"/>
        <v>100</v>
      </c>
      <c r="J223" s="88">
        <f t="shared" si="84"/>
        <v>100</v>
      </c>
    </row>
    <row r="224" spans="1:10" ht="38.25" x14ac:dyDescent="0.25">
      <c r="A224" s="89" t="s">
        <v>235</v>
      </c>
      <c r="B224" s="17" t="s">
        <v>44</v>
      </c>
      <c r="C224" s="17" t="s">
        <v>49</v>
      </c>
      <c r="D224" s="17" t="s">
        <v>236</v>
      </c>
      <c r="E224" s="17" t="s">
        <v>78</v>
      </c>
      <c r="F224" s="25">
        <f t="shared" ref="F224:H225" si="89">F225</f>
        <v>354.27421000000004</v>
      </c>
      <c r="G224" s="25">
        <f t="shared" si="89"/>
        <v>354.27421000000004</v>
      </c>
      <c r="H224" s="25">
        <f t="shared" si="89"/>
        <v>354.27421000000004</v>
      </c>
      <c r="I224" s="24">
        <f t="shared" si="83"/>
        <v>100</v>
      </c>
      <c r="J224" s="88">
        <f t="shared" si="84"/>
        <v>100</v>
      </c>
    </row>
    <row r="225" spans="1:10" ht="51" x14ac:dyDescent="0.25">
      <c r="A225" s="20" t="s">
        <v>84</v>
      </c>
      <c r="B225" s="17" t="s">
        <v>44</v>
      </c>
      <c r="C225" s="17" t="s">
        <v>49</v>
      </c>
      <c r="D225" s="17" t="s">
        <v>236</v>
      </c>
      <c r="E225" s="17" t="s">
        <v>85</v>
      </c>
      <c r="F225" s="25">
        <f t="shared" si="89"/>
        <v>354.27421000000004</v>
      </c>
      <c r="G225" s="25">
        <f t="shared" si="89"/>
        <v>354.27421000000004</v>
      </c>
      <c r="H225" s="25">
        <f t="shared" si="89"/>
        <v>354.27421000000004</v>
      </c>
      <c r="I225" s="24">
        <f t="shared" si="83"/>
        <v>100</v>
      </c>
      <c r="J225" s="88">
        <f t="shared" si="84"/>
        <v>100</v>
      </c>
    </row>
    <row r="226" spans="1:10" ht="25.5" x14ac:dyDescent="0.25">
      <c r="A226" s="20" t="s">
        <v>86</v>
      </c>
      <c r="B226" s="17" t="s">
        <v>44</v>
      </c>
      <c r="C226" s="17" t="s">
        <v>49</v>
      </c>
      <c r="D226" s="17" t="s">
        <v>236</v>
      </c>
      <c r="E226" s="17" t="s">
        <v>87</v>
      </c>
      <c r="F226" s="25">
        <f>F227+F228</f>
        <v>354.27421000000004</v>
      </c>
      <c r="G226" s="25">
        <f>G227+G228</f>
        <v>354.27421000000004</v>
      </c>
      <c r="H226" s="25">
        <f>H227+H228</f>
        <v>354.27421000000004</v>
      </c>
      <c r="I226" s="24">
        <f t="shared" si="83"/>
        <v>100</v>
      </c>
      <c r="J226" s="88">
        <f t="shared" si="84"/>
        <v>100</v>
      </c>
    </row>
    <row r="227" spans="1:10" x14ac:dyDescent="0.25">
      <c r="A227" s="89" t="s">
        <v>45</v>
      </c>
      <c r="B227" s="17" t="s">
        <v>44</v>
      </c>
      <c r="C227" s="17" t="s">
        <v>49</v>
      </c>
      <c r="D227" s="17" t="s">
        <v>236</v>
      </c>
      <c r="E227" s="17" t="s">
        <v>88</v>
      </c>
      <c r="F227" s="25">
        <v>274.43488000000002</v>
      </c>
      <c r="G227" s="25">
        <v>274.43488000000002</v>
      </c>
      <c r="H227" s="25">
        <v>274.43488000000002</v>
      </c>
      <c r="I227" s="24">
        <f t="shared" si="83"/>
        <v>100</v>
      </c>
      <c r="J227" s="88">
        <f t="shared" si="84"/>
        <v>100</v>
      </c>
    </row>
    <row r="228" spans="1:10" ht="38.25" x14ac:dyDescent="0.25">
      <c r="A228" s="90" t="s">
        <v>234</v>
      </c>
      <c r="B228" s="17" t="s">
        <v>44</v>
      </c>
      <c r="C228" s="17" t="s">
        <v>49</v>
      </c>
      <c r="D228" s="17" t="s">
        <v>236</v>
      </c>
      <c r="E228" s="17" t="s">
        <v>90</v>
      </c>
      <c r="F228" s="25">
        <v>79.839330000000004</v>
      </c>
      <c r="G228" s="25">
        <v>79.839330000000004</v>
      </c>
      <c r="H228" s="25">
        <v>79.839330000000004</v>
      </c>
      <c r="I228" s="24">
        <f t="shared" si="83"/>
        <v>100</v>
      </c>
      <c r="J228" s="88">
        <f t="shared" si="84"/>
        <v>100</v>
      </c>
    </row>
    <row r="229" spans="1:10" s="28" customFormat="1" ht="25.5" x14ac:dyDescent="0.25">
      <c r="A229" s="91" t="s">
        <v>237</v>
      </c>
      <c r="B229" s="48" t="s">
        <v>60</v>
      </c>
      <c r="C229" s="48" t="s">
        <v>60</v>
      </c>
      <c r="D229" s="48" t="s">
        <v>77</v>
      </c>
      <c r="E229" s="48" t="s">
        <v>78</v>
      </c>
      <c r="F229" s="15">
        <f t="shared" ref="F229:H231" si="90">F230</f>
        <v>7748.6065300000009</v>
      </c>
      <c r="G229" s="15">
        <f t="shared" si="90"/>
        <v>7748.6065300000009</v>
      </c>
      <c r="H229" s="15">
        <f t="shared" si="90"/>
        <v>7741.3365300000005</v>
      </c>
      <c r="I229" s="27">
        <f t="shared" si="83"/>
        <v>99.906176678711802</v>
      </c>
      <c r="J229" s="86">
        <f t="shared" si="84"/>
        <v>99.906176678711802</v>
      </c>
    </row>
    <row r="230" spans="1:10" s="28" customFormat="1" x14ac:dyDescent="0.25">
      <c r="A230" s="97" t="s">
        <v>79</v>
      </c>
      <c r="B230" s="48" t="s">
        <v>44</v>
      </c>
      <c r="C230" s="48" t="s">
        <v>60</v>
      </c>
      <c r="D230" s="48" t="s">
        <v>77</v>
      </c>
      <c r="E230" s="48" t="s">
        <v>78</v>
      </c>
      <c r="F230" s="15">
        <f t="shared" si="90"/>
        <v>7748.6065300000009</v>
      </c>
      <c r="G230" s="15">
        <f t="shared" si="90"/>
        <v>7748.6065300000009</v>
      </c>
      <c r="H230" s="15">
        <f t="shared" si="90"/>
        <v>7741.3365300000005</v>
      </c>
      <c r="I230" s="27">
        <f t="shared" si="83"/>
        <v>99.906176678711802</v>
      </c>
      <c r="J230" s="86">
        <f t="shared" si="84"/>
        <v>99.906176678711802</v>
      </c>
    </row>
    <row r="231" spans="1:10" s="28" customFormat="1" x14ac:dyDescent="0.25">
      <c r="A231" s="91" t="s">
        <v>14</v>
      </c>
      <c r="B231" s="48" t="s">
        <v>44</v>
      </c>
      <c r="C231" s="48" t="s">
        <v>55</v>
      </c>
      <c r="D231" s="48" t="s">
        <v>77</v>
      </c>
      <c r="E231" s="48" t="s">
        <v>78</v>
      </c>
      <c r="F231" s="15">
        <f t="shared" si="90"/>
        <v>7748.6065300000009</v>
      </c>
      <c r="G231" s="15">
        <f t="shared" si="90"/>
        <v>7748.6065300000009</v>
      </c>
      <c r="H231" s="15">
        <f t="shared" si="90"/>
        <v>7741.3365300000005</v>
      </c>
      <c r="I231" s="27">
        <f t="shared" si="83"/>
        <v>99.906176678711802</v>
      </c>
      <c r="J231" s="86">
        <f t="shared" si="84"/>
        <v>99.906176678711802</v>
      </c>
    </row>
    <row r="232" spans="1:10" ht="38.25" x14ac:dyDescent="0.25">
      <c r="A232" s="20" t="s">
        <v>238</v>
      </c>
      <c r="B232" s="17" t="s">
        <v>44</v>
      </c>
      <c r="C232" s="17" t="s">
        <v>55</v>
      </c>
      <c r="D232" s="17" t="s">
        <v>239</v>
      </c>
      <c r="E232" s="17" t="s">
        <v>78</v>
      </c>
      <c r="F232" s="25">
        <f>F233+F245</f>
        <v>7748.6065300000009</v>
      </c>
      <c r="G232" s="25">
        <f>G233+G245</f>
        <v>7748.6065300000009</v>
      </c>
      <c r="H232" s="25">
        <f>H233+H245</f>
        <v>7741.3365300000005</v>
      </c>
      <c r="I232" s="24">
        <f t="shared" si="83"/>
        <v>99.906176678711802</v>
      </c>
      <c r="J232" s="88">
        <f t="shared" si="84"/>
        <v>99.906176678711802</v>
      </c>
    </row>
    <row r="233" spans="1:10" x14ac:dyDescent="0.25">
      <c r="A233" s="20" t="s">
        <v>240</v>
      </c>
      <c r="B233" s="17" t="s">
        <v>44</v>
      </c>
      <c r="C233" s="17" t="s">
        <v>55</v>
      </c>
      <c r="D233" s="17" t="s">
        <v>241</v>
      </c>
      <c r="E233" s="17" t="s">
        <v>78</v>
      </c>
      <c r="F233" s="25">
        <f>F234+F238+F241</f>
        <v>7087.0100800000009</v>
      </c>
      <c r="G233" s="25">
        <f>G234+G238+G241</f>
        <v>7087.0100800000009</v>
      </c>
      <c r="H233" s="25">
        <f>H234+H238+H241</f>
        <v>7079.7400800000005</v>
      </c>
      <c r="I233" s="24">
        <f t="shared" si="83"/>
        <v>99.897417953157472</v>
      </c>
      <c r="J233" s="88">
        <f t="shared" si="84"/>
        <v>99.897417953157472</v>
      </c>
    </row>
    <row r="234" spans="1:10" ht="51" x14ac:dyDescent="0.25">
      <c r="A234" s="20" t="s">
        <v>84</v>
      </c>
      <c r="B234" s="17" t="s">
        <v>44</v>
      </c>
      <c r="C234" s="17" t="s">
        <v>55</v>
      </c>
      <c r="D234" s="17" t="s">
        <v>241</v>
      </c>
      <c r="E234" s="17" t="s">
        <v>85</v>
      </c>
      <c r="F234" s="25">
        <f>F235+F237+F236</f>
        <v>6452.1365500000002</v>
      </c>
      <c r="G234" s="25">
        <f>G235+G237+G236</f>
        <v>6452.1365500000002</v>
      </c>
      <c r="H234" s="25">
        <f>H235+H237+H236</f>
        <v>6445.8965500000004</v>
      </c>
      <c r="I234" s="24">
        <f t="shared" si="83"/>
        <v>99.903287849665872</v>
      </c>
      <c r="J234" s="88">
        <f t="shared" si="84"/>
        <v>99.903287849665872</v>
      </c>
    </row>
    <row r="235" spans="1:10" x14ac:dyDescent="0.25">
      <c r="A235" s="89" t="s">
        <v>242</v>
      </c>
      <c r="B235" s="17" t="s">
        <v>44</v>
      </c>
      <c r="C235" s="17" t="s">
        <v>55</v>
      </c>
      <c r="D235" s="17" t="s">
        <v>241</v>
      </c>
      <c r="E235" s="17" t="s">
        <v>243</v>
      </c>
      <c r="F235" s="25">
        <v>4954.3580700000002</v>
      </c>
      <c r="G235" s="25">
        <v>4954.3580700000002</v>
      </c>
      <c r="H235" s="25">
        <v>4954.3580700000002</v>
      </c>
      <c r="I235" s="24">
        <f t="shared" si="83"/>
        <v>100</v>
      </c>
      <c r="J235" s="88">
        <f t="shared" si="84"/>
        <v>100</v>
      </c>
    </row>
    <row r="236" spans="1:10" ht="25.5" x14ac:dyDescent="0.25">
      <c r="A236" s="129" t="s">
        <v>67</v>
      </c>
      <c r="B236" s="17" t="s">
        <v>44</v>
      </c>
      <c r="C236" s="17" t="s">
        <v>55</v>
      </c>
      <c r="D236" s="17" t="s">
        <v>241</v>
      </c>
      <c r="E236" s="17" t="s">
        <v>243</v>
      </c>
      <c r="F236" s="25">
        <v>6.24</v>
      </c>
      <c r="G236" s="25">
        <v>6.24</v>
      </c>
      <c r="H236" s="26">
        <v>0</v>
      </c>
      <c r="I236" s="24">
        <f t="shared" ref="I236" si="91">H236/F236*100</f>
        <v>0</v>
      </c>
      <c r="J236" s="88">
        <f t="shared" ref="J236" si="92">H236/G236*100</f>
        <v>0</v>
      </c>
    </row>
    <row r="237" spans="1:10" ht="38.25" x14ac:dyDescent="0.25">
      <c r="A237" s="89" t="s">
        <v>244</v>
      </c>
      <c r="B237" s="17" t="s">
        <v>44</v>
      </c>
      <c r="C237" s="17" t="s">
        <v>55</v>
      </c>
      <c r="D237" s="17" t="s">
        <v>241</v>
      </c>
      <c r="E237" s="17" t="s">
        <v>245</v>
      </c>
      <c r="F237" s="25">
        <v>1491.5384799999999</v>
      </c>
      <c r="G237" s="25">
        <v>1491.5384799999999</v>
      </c>
      <c r="H237" s="25">
        <v>1491.5384799999999</v>
      </c>
      <c r="I237" s="24">
        <f t="shared" si="83"/>
        <v>100</v>
      </c>
      <c r="J237" s="88">
        <f t="shared" si="84"/>
        <v>100</v>
      </c>
    </row>
    <row r="238" spans="1:10" ht="25.5" x14ac:dyDescent="0.25">
      <c r="A238" s="89" t="s">
        <v>246</v>
      </c>
      <c r="B238" s="17" t="s">
        <v>44</v>
      </c>
      <c r="C238" s="17" t="s">
        <v>55</v>
      </c>
      <c r="D238" s="17" t="s">
        <v>241</v>
      </c>
      <c r="E238" s="17" t="s">
        <v>97</v>
      </c>
      <c r="F238" s="25">
        <f t="shared" ref="F238:H239" si="93">F239</f>
        <v>567.65929000000006</v>
      </c>
      <c r="G238" s="25">
        <f t="shared" si="93"/>
        <v>567.65929000000006</v>
      </c>
      <c r="H238" s="25">
        <f t="shared" si="93"/>
        <v>567.65929000000006</v>
      </c>
      <c r="I238" s="24">
        <f t="shared" si="83"/>
        <v>100</v>
      </c>
      <c r="J238" s="88">
        <f t="shared" si="84"/>
        <v>100</v>
      </c>
    </row>
    <row r="239" spans="1:10" ht="25.5" x14ac:dyDescent="0.25">
      <c r="A239" s="89" t="s">
        <v>98</v>
      </c>
      <c r="B239" s="17" t="s">
        <v>44</v>
      </c>
      <c r="C239" s="17" t="s">
        <v>55</v>
      </c>
      <c r="D239" s="17" t="s">
        <v>241</v>
      </c>
      <c r="E239" s="17" t="s">
        <v>99</v>
      </c>
      <c r="F239" s="25">
        <f t="shared" si="93"/>
        <v>567.65929000000006</v>
      </c>
      <c r="G239" s="25">
        <f t="shared" si="93"/>
        <v>567.65929000000006</v>
      </c>
      <c r="H239" s="25">
        <f t="shared" si="93"/>
        <v>567.65929000000006</v>
      </c>
      <c r="I239" s="24">
        <f t="shared" si="83"/>
        <v>100</v>
      </c>
      <c r="J239" s="88">
        <f t="shared" si="84"/>
        <v>100</v>
      </c>
    </row>
    <row r="240" spans="1:10" x14ac:dyDescent="0.25">
      <c r="A240" s="89" t="s">
        <v>247</v>
      </c>
      <c r="B240" s="17" t="s">
        <v>44</v>
      </c>
      <c r="C240" s="17" t="s">
        <v>55</v>
      </c>
      <c r="D240" s="17" t="s">
        <v>241</v>
      </c>
      <c r="E240" s="17" t="s">
        <v>101</v>
      </c>
      <c r="F240" s="25">
        <v>567.65929000000006</v>
      </c>
      <c r="G240" s="25">
        <v>567.65929000000006</v>
      </c>
      <c r="H240" s="25">
        <v>567.65929000000006</v>
      </c>
      <c r="I240" s="24">
        <f t="shared" si="83"/>
        <v>100</v>
      </c>
      <c r="J240" s="88">
        <f t="shared" si="84"/>
        <v>100</v>
      </c>
    </row>
    <row r="241" spans="1:10" x14ac:dyDescent="0.25">
      <c r="A241" s="89" t="s">
        <v>102</v>
      </c>
      <c r="B241" s="17" t="s">
        <v>44</v>
      </c>
      <c r="C241" s="17" t="s">
        <v>55</v>
      </c>
      <c r="D241" s="17" t="s">
        <v>241</v>
      </c>
      <c r="E241" s="17" t="s">
        <v>104</v>
      </c>
      <c r="F241" s="25">
        <f t="shared" ref="F241:H241" si="94">F242</f>
        <v>67.214240000000004</v>
      </c>
      <c r="G241" s="25">
        <f t="shared" si="94"/>
        <v>67.214240000000004</v>
      </c>
      <c r="H241" s="25">
        <f t="shared" si="94"/>
        <v>66.184240000000003</v>
      </c>
      <c r="I241" s="24">
        <f t="shared" si="83"/>
        <v>98.467586630452118</v>
      </c>
      <c r="J241" s="88">
        <f t="shared" si="84"/>
        <v>98.467586630452118</v>
      </c>
    </row>
    <row r="242" spans="1:10" x14ac:dyDescent="0.25">
      <c r="A242" s="89" t="s">
        <v>105</v>
      </c>
      <c r="B242" s="17" t="s">
        <v>44</v>
      </c>
      <c r="C242" s="17" t="s">
        <v>55</v>
      </c>
      <c r="D242" s="17" t="s">
        <v>241</v>
      </c>
      <c r="E242" s="17" t="s">
        <v>106</v>
      </c>
      <c r="F242" s="25">
        <f>F243+F244</f>
        <v>67.214240000000004</v>
      </c>
      <c r="G242" s="25">
        <f>G243+G244</f>
        <v>67.214240000000004</v>
      </c>
      <c r="H242" s="25">
        <f>H243+H244</f>
        <v>66.184240000000003</v>
      </c>
      <c r="I242" s="24">
        <f t="shared" si="83"/>
        <v>98.467586630452118</v>
      </c>
      <c r="J242" s="88">
        <f t="shared" si="84"/>
        <v>98.467586630452118</v>
      </c>
    </row>
    <row r="243" spans="1:10" x14ac:dyDescent="0.25">
      <c r="A243" s="89" t="s">
        <v>248</v>
      </c>
      <c r="B243" s="17" t="s">
        <v>44</v>
      </c>
      <c r="C243" s="17" t="s">
        <v>55</v>
      </c>
      <c r="D243" s="17" t="s">
        <v>241</v>
      </c>
      <c r="E243" s="17" t="s">
        <v>249</v>
      </c>
      <c r="F243" s="25">
        <v>64.593000000000004</v>
      </c>
      <c r="G243" s="25">
        <v>64.593000000000004</v>
      </c>
      <c r="H243" s="26">
        <v>63.563000000000002</v>
      </c>
      <c r="I243" s="24">
        <f t="shared" si="83"/>
        <v>98.405399965940575</v>
      </c>
      <c r="J243" s="88">
        <f t="shared" si="84"/>
        <v>98.405399965940575</v>
      </c>
    </row>
    <row r="244" spans="1:10" x14ac:dyDescent="0.25">
      <c r="A244" s="89"/>
      <c r="B244" s="17" t="s">
        <v>44</v>
      </c>
      <c r="C244" s="17" t="s">
        <v>55</v>
      </c>
      <c r="D244" s="17" t="s">
        <v>241</v>
      </c>
      <c r="E244" s="17" t="s">
        <v>107</v>
      </c>
      <c r="F244" s="25">
        <v>2.6212399999999998</v>
      </c>
      <c r="G244" s="25">
        <v>2.6212399999999998</v>
      </c>
      <c r="H244" s="25">
        <v>2.6212399999999998</v>
      </c>
      <c r="I244" s="24">
        <f t="shared" ref="I244" si="95">H244/F244*100</f>
        <v>100</v>
      </c>
      <c r="J244" s="88">
        <f t="shared" ref="J244" si="96">H244/G244*100</f>
        <v>100</v>
      </c>
    </row>
    <row r="245" spans="1:10" ht="38.25" x14ac:dyDescent="0.25">
      <c r="A245" s="20" t="s">
        <v>250</v>
      </c>
      <c r="B245" s="17" t="s">
        <v>44</v>
      </c>
      <c r="C245" s="17" t="s">
        <v>55</v>
      </c>
      <c r="D245" s="17" t="s">
        <v>251</v>
      </c>
      <c r="E245" s="17" t="s">
        <v>78</v>
      </c>
      <c r="F245" s="25">
        <f>F248</f>
        <v>661.59645</v>
      </c>
      <c r="G245" s="25">
        <f>G248</f>
        <v>661.59645</v>
      </c>
      <c r="H245" s="25">
        <f>H248</f>
        <v>661.59645</v>
      </c>
      <c r="I245" s="24">
        <f t="shared" si="83"/>
        <v>100</v>
      </c>
      <c r="J245" s="88">
        <f t="shared" si="84"/>
        <v>100</v>
      </c>
    </row>
    <row r="246" spans="1:10" ht="25.5" x14ac:dyDescent="0.25">
      <c r="A246" s="89" t="s">
        <v>246</v>
      </c>
      <c r="B246" s="17" t="s">
        <v>44</v>
      </c>
      <c r="C246" s="17" t="s">
        <v>55</v>
      </c>
      <c r="D246" s="17" t="s">
        <v>251</v>
      </c>
      <c r="E246" s="17" t="s">
        <v>97</v>
      </c>
      <c r="F246" s="25">
        <f t="shared" ref="F246:H247" si="97">F247</f>
        <v>661.59645</v>
      </c>
      <c r="G246" s="25">
        <f t="shared" si="97"/>
        <v>661.59645</v>
      </c>
      <c r="H246" s="25">
        <f t="shared" si="97"/>
        <v>661.59645</v>
      </c>
      <c r="I246" s="24">
        <f t="shared" si="83"/>
        <v>100</v>
      </c>
      <c r="J246" s="88">
        <f t="shared" si="84"/>
        <v>100</v>
      </c>
    </row>
    <row r="247" spans="1:10" ht="25.5" x14ac:dyDescent="0.25">
      <c r="A247" s="89" t="s">
        <v>98</v>
      </c>
      <c r="B247" s="17" t="s">
        <v>44</v>
      </c>
      <c r="C247" s="17" t="s">
        <v>55</v>
      </c>
      <c r="D247" s="17" t="s">
        <v>251</v>
      </c>
      <c r="E247" s="17" t="s">
        <v>99</v>
      </c>
      <c r="F247" s="25">
        <f t="shared" si="97"/>
        <v>661.59645</v>
      </c>
      <c r="G247" s="25">
        <f t="shared" si="97"/>
        <v>661.59645</v>
      </c>
      <c r="H247" s="25">
        <f t="shared" si="97"/>
        <v>661.59645</v>
      </c>
      <c r="I247" s="24">
        <f t="shared" si="83"/>
        <v>100</v>
      </c>
      <c r="J247" s="88">
        <f t="shared" si="84"/>
        <v>100</v>
      </c>
    </row>
    <row r="248" spans="1:10" ht="25.5" x14ac:dyDescent="0.25">
      <c r="A248" s="89" t="s">
        <v>100</v>
      </c>
      <c r="B248" s="17" t="s">
        <v>44</v>
      </c>
      <c r="C248" s="17" t="s">
        <v>55</v>
      </c>
      <c r="D248" s="17" t="s">
        <v>251</v>
      </c>
      <c r="E248" s="17" t="s">
        <v>101</v>
      </c>
      <c r="F248" s="25">
        <v>661.59645</v>
      </c>
      <c r="G248" s="25">
        <v>661.59645</v>
      </c>
      <c r="H248" s="26">
        <v>661.59645</v>
      </c>
      <c r="I248" s="24">
        <f t="shared" si="83"/>
        <v>100</v>
      </c>
      <c r="J248" s="88">
        <f t="shared" si="84"/>
        <v>100</v>
      </c>
    </row>
    <row r="249" spans="1:10" s="28" customFormat="1" x14ac:dyDescent="0.25">
      <c r="A249" s="91" t="s">
        <v>252</v>
      </c>
      <c r="B249" s="48" t="s">
        <v>60</v>
      </c>
      <c r="C249" s="48" t="s">
        <v>60</v>
      </c>
      <c r="D249" s="48" t="s">
        <v>77</v>
      </c>
      <c r="E249" s="48" t="s">
        <v>78</v>
      </c>
      <c r="F249" s="15">
        <f t="shared" ref="F249:H252" si="98">F250</f>
        <v>5978.9951099999998</v>
      </c>
      <c r="G249" s="15">
        <f t="shared" si="98"/>
        <v>5978.9951099999998</v>
      </c>
      <c r="H249" s="15">
        <f t="shared" si="98"/>
        <v>5978.9951099999998</v>
      </c>
      <c r="I249" s="27">
        <f t="shared" si="83"/>
        <v>100</v>
      </c>
      <c r="J249" s="86">
        <f t="shared" si="84"/>
        <v>100</v>
      </c>
    </row>
    <row r="250" spans="1:10" s="28" customFormat="1" x14ac:dyDescent="0.25">
      <c r="A250" s="87" t="s">
        <v>79</v>
      </c>
      <c r="B250" s="48" t="s">
        <v>44</v>
      </c>
      <c r="C250" s="48" t="s">
        <v>60</v>
      </c>
      <c r="D250" s="48" t="s">
        <v>77</v>
      </c>
      <c r="E250" s="48" t="s">
        <v>78</v>
      </c>
      <c r="F250" s="15">
        <f t="shared" si="98"/>
        <v>5978.9951099999998</v>
      </c>
      <c r="G250" s="15">
        <f t="shared" si="98"/>
        <v>5978.9951099999998</v>
      </c>
      <c r="H250" s="15">
        <f t="shared" si="98"/>
        <v>5978.9951099999998</v>
      </c>
      <c r="I250" s="27">
        <f t="shared" si="83"/>
        <v>100</v>
      </c>
      <c r="J250" s="86">
        <f t="shared" si="84"/>
        <v>100</v>
      </c>
    </row>
    <row r="251" spans="1:10" s="28" customFormat="1" ht="25.5" x14ac:dyDescent="0.25">
      <c r="A251" s="85" t="s">
        <v>13</v>
      </c>
      <c r="B251" s="48" t="s">
        <v>44</v>
      </c>
      <c r="C251" s="48" t="s">
        <v>58</v>
      </c>
      <c r="D251" s="48" t="s">
        <v>77</v>
      </c>
      <c r="E251" s="48" t="s">
        <v>78</v>
      </c>
      <c r="F251" s="15">
        <f t="shared" si="98"/>
        <v>5978.9951099999998</v>
      </c>
      <c r="G251" s="15">
        <f t="shared" si="98"/>
        <v>5978.9951099999998</v>
      </c>
      <c r="H251" s="15">
        <f t="shared" si="98"/>
        <v>5978.9951099999998</v>
      </c>
      <c r="I251" s="27">
        <f t="shared" si="83"/>
        <v>100</v>
      </c>
      <c r="J251" s="86">
        <f t="shared" si="84"/>
        <v>100</v>
      </c>
    </row>
    <row r="252" spans="1:10" ht="38.25" x14ac:dyDescent="0.25">
      <c r="A252" s="20" t="s">
        <v>253</v>
      </c>
      <c r="B252" s="17" t="s">
        <v>44</v>
      </c>
      <c r="C252" s="17" t="s">
        <v>58</v>
      </c>
      <c r="D252" s="17" t="s">
        <v>254</v>
      </c>
      <c r="E252" s="17" t="s">
        <v>78</v>
      </c>
      <c r="F252" s="25">
        <f t="shared" si="98"/>
        <v>5978.9951099999998</v>
      </c>
      <c r="G252" s="25">
        <f t="shared" si="98"/>
        <v>5978.9951099999998</v>
      </c>
      <c r="H252" s="25">
        <f t="shared" si="98"/>
        <v>5978.9951099999998</v>
      </c>
      <c r="I252" s="24">
        <f t="shared" si="83"/>
        <v>100</v>
      </c>
      <c r="J252" s="88">
        <f t="shared" si="84"/>
        <v>100</v>
      </c>
    </row>
    <row r="253" spans="1:10" x14ac:dyDescent="0.25">
      <c r="A253" s="89" t="s">
        <v>255</v>
      </c>
      <c r="B253" s="17" t="s">
        <v>44</v>
      </c>
      <c r="C253" s="17" t="s">
        <v>58</v>
      </c>
      <c r="D253" s="17" t="s">
        <v>256</v>
      </c>
      <c r="E253" s="17" t="s">
        <v>78</v>
      </c>
      <c r="F253" s="25">
        <f>F254+F258</f>
        <v>5978.9951099999998</v>
      </c>
      <c r="G253" s="25">
        <f>G254+G258</f>
        <v>5978.9951099999998</v>
      </c>
      <c r="H253" s="25">
        <f>H254+H258</f>
        <v>5978.9951099999998</v>
      </c>
      <c r="I253" s="24">
        <f t="shared" si="83"/>
        <v>100</v>
      </c>
      <c r="J253" s="88">
        <f t="shared" si="84"/>
        <v>100</v>
      </c>
    </row>
    <row r="254" spans="1:10" ht="51" x14ac:dyDescent="0.25">
      <c r="A254" s="20" t="s">
        <v>84</v>
      </c>
      <c r="B254" s="17" t="s">
        <v>44</v>
      </c>
      <c r="C254" s="17" t="s">
        <v>58</v>
      </c>
      <c r="D254" s="17" t="s">
        <v>256</v>
      </c>
      <c r="E254" s="17" t="s">
        <v>85</v>
      </c>
      <c r="F254" s="25">
        <f>F255+F257+F256</f>
        <v>5747.3376399999997</v>
      </c>
      <c r="G254" s="25">
        <f>G255+G257+G256</f>
        <v>5747.3376399999997</v>
      </c>
      <c r="H254" s="25">
        <f>H255+H257+H256</f>
        <v>5747.3376399999997</v>
      </c>
      <c r="I254" s="24">
        <f t="shared" si="83"/>
        <v>100</v>
      </c>
      <c r="J254" s="88">
        <f t="shared" si="84"/>
        <v>100</v>
      </c>
    </row>
    <row r="255" spans="1:10" x14ac:dyDescent="0.25">
      <c r="A255" s="89" t="s">
        <v>242</v>
      </c>
      <c r="B255" s="17" t="s">
        <v>44</v>
      </c>
      <c r="C255" s="17" t="s">
        <v>58</v>
      </c>
      <c r="D255" s="17" t="s">
        <v>256</v>
      </c>
      <c r="E255" s="17" t="s">
        <v>243</v>
      </c>
      <c r="F255" s="25">
        <v>4426.1851699999997</v>
      </c>
      <c r="G255" s="25">
        <v>4426.1851699999997</v>
      </c>
      <c r="H255" s="25">
        <v>4426.1851699999997</v>
      </c>
      <c r="I255" s="24">
        <f t="shared" si="83"/>
        <v>100</v>
      </c>
      <c r="J255" s="88">
        <f t="shared" si="84"/>
        <v>100</v>
      </c>
    </row>
    <row r="256" spans="1:10" ht="25.5" x14ac:dyDescent="0.25">
      <c r="A256" s="89" t="s">
        <v>67</v>
      </c>
      <c r="B256" s="17" t="s">
        <v>44</v>
      </c>
      <c r="C256" s="17" t="s">
        <v>58</v>
      </c>
      <c r="D256" s="17" t="s">
        <v>256</v>
      </c>
      <c r="E256" s="17" t="s">
        <v>209</v>
      </c>
      <c r="F256" s="25">
        <v>0.6</v>
      </c>
      <c r="G256" s="25">
        <v>0.6</v>
      </c>
      <c r="H256" s="25">
        <v>0.6</v>
      </c>
      <c r="I256" s="24">
        <f t="shared" si="83"/>
        <v>100</v>
      </c>
      <c r="J256" s="88">
        <f t="shared" si="84"/>
        <v>100</v>
      </c>
    </row>
    <row r="257" spans="1:10" ht="38.25" x14ac:dyDescent="0.25">
      <c r="A257" s="89" t="s">
        <v>244</v>
      </c>
      <c r="B257" s="17" t="s">
        <v>44</v>
      </c>
      <c r="C257" s="17" t="s">
        <v>58</v>
      </c>
      <c r="D257" s="17" t="s">
        <v>256</v>
      </c>
      <c r="E257" s="17" t="s">
        <v>245</v>
      </c>
      <c r="F257" s="25">
        <v>1320.5524700000001</v>
      </c>
      <c r="G257" s="25">
        <v>1320.5524700000001</v>
      </c>
      <c r="H257" s="25">
        <v>1320.5524700000001</v>
      </c>
      <c r="I257" s="24">
        <f t="shared" si="83"/>
        <v>100</v>
      </c>
      <c r="J257" s="88">
        <f t="shared" si="84"/>
        <v>100</v>
      </c>
    </row>
    <row r="258" spans="1:10" ht="25.5" x14ac:dyDescent="0.25">
      <c r="A258" s="89" t="s">
        <v>246</v>
      </c>
      <c r="B258" s="17" t="s">
        <v>44</v>
      </c>
      <c r="C258" s="17" t="s">
        <v>58</v>
      </c>
      <c r="D258" s="17" t="s">
        <v>256</v>
      </c>
      <c r="E258" s="17" t="s">
        <v>97</v>
      </c>
      <c r="F258" s="25">
        <f t="shared" ref="F258:H259" si="99">F259</f>
        <v>231.65746999999999</v>
      </c>
      <c r="G258" s="25">
        <f t="shared" si="99"/>
        <v>231.65746999999999</v>
      </c>
      <c r="H258" s="25">
        <f t="shared" si="99"/>
        <v>231.65746999999999</v>
      </c>
      <c r="I258" s="24">
        <f t="shared" si="83"/>
        <v>100</v>
      </c>
      <c r="J258" s="88">
        <f t="shared" si="84"/>
        <v>100</v>
      </c>
    </row>
    <row r="259" spans="1:10" ht="25.5" x14ac:dyDescent="0.25">
      <c r="A259" s="89" t="s">
        <v>98</v>
      </c>
      <c r="B259" s="17" t="s">
        <v>44</v>
      </c>
      <c r="C259" s="17" t="s">
        <v>58</v>
      </c>
      <c r="D259" s="17" t="s">
        <v>256</v>
      </c>
      <c r="E259" s="17" t="s">
        <v>99</v>
      </c>
      <c r="F259" s="25">
        <f t="shared" si="99"/>
        <v>231.65746999999999</v>
      </c>
      <c r="G259" s="25">
        <f t="shared" si="99"/>
        <v>231.65746999999999</v>
      </c>
      <c r="H259" s="25">
        <f t="shared" si="99"/>
        <v>231.65746999999999</v>
      </c>
      <c r="I259" s="24">
        <f t="shared" si="83"/>
        <v>100</v>
      </c>
      <c r="J259" s="88">
        <f t="shared" si="84"/>
        <v>100</v>
      </c>
    </row>
    <row r="260" spans="1:10" ht="25.5" x14ac:dyDescent="0.25">
      <c r="A260" s="89" t="s">
        <v>100</v>
      </c>
      <c r="B260" s="17" t="s">
        <v>44</v>
      </c>
      <c r="C260" s="17" t="s">
        <v>58</v>
      </c>
      <c r="D260" s="17" t="s">
        <v>256</v>
      </c>
      <c r="E260" s="17" t="s">
        <v>101</v>
      </c>
      <c r="F260" s="25">
        <v>231.65746999999999</v>
      </c>
      <c r="G260" s="25">
        <v>231.65746999999999</v>
      </c>
      <c r="H260" s="25">
        <v>231.65746999999999</v>
      </c>
      <c r="I260" s="24">
        <f t="shared" si="83"/>
        <v>100</v>
      </c>
      <c r="J260" s="88">
        <f t="shared" si="84"/>
        <v>100</v>
      </c>
    </row>
    <row r="261" spans="1:10" s="28" customFormat="1" ht="16.5" thickBot="1" x14ac:dyDescent="0.3">
      <c r="A261" s="100" t="s">
        <v>257</v>
      </c>
      <c r="B261" s="101"/>
      <c r="C261" s="101"/>
      <c r="D261" s="102"/>
      <c r="E261" s="102"/>
      <c r="F261" s="103">
        <f>F7</f>
        <v>120207.04387000001</v>
      </c>
      <c r="G261" s="103">
        <f t="shared" ref="G261:H261" si="100">G7</f>
        <v>120207.04387000001</v>
      </c>
      <c r="H261" s="103">
        <f t="shared" si="100"/>
        <v>114664.97930000001</v>
      </c>
      <c r="I261" s="104">
        <f t="shared" si="83"/>
        <v>95.389567539824398</v>
      </c>
      <c r="J261" s="105">
        <f t="shared" si="84"/>
        <v>95.389567539824398</v>
      </c>
    </row>
  </sheetData>
  <mergeCells count="1">
    <mergeCell ref="A5:J5"/>
  </mergeCells>
  <pageMargins left="0.94488188976377963" right="0.35433070866141736" top="0.39370078740157483" bottom="0.59055118110236227" header="0.51181102362204722" footer="0.51181102362204722"/>
  <pageSetup scale="54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3"/>
  <sheetViews>
    <sheetView view="pageBreakPreview" zoomScaleNormal="80" zoomScaleSheetLayoutView="100" workbookViewId="0">
      <pane ySplit="7" topLeftCell="A17" activePane="bottomLeft" state="frozen"/>
      <selection pane="bottomLeft" activeCell="F35" sqref="F35"/>
    </sheetView>
  </sheetViews>
  <sheetFormatPr defaultColWidth="9.140625" defaultRowHeight="15.75" x14ac:dyDescent="0.25"/>
  <cols>
    <col min="1" max="1" width="47.5703125" style="2" customWidth="1"/>
    <col min="2" max="2" width="8.42578125" style="3" customWidth="1"/>
    <col min="3" max="3" width="8.85546875" style="3" customWidth="1"/>
    <col min="4" max="4" width="19.7109375" style="3" customWidth="1"/>
    <col min="5" max="5" width="19.28515625" style="4" customWidth="1"/>
    <col min="6" max="6" width="18.28515625" style="4" customWidth="1"/>
    <col min="7" max="7" width="14.85546875" style="10" customWidth="1"/>
    <col min="8" max="8" width="17.7109375" style="10" customWidth="1"/>
    <col min="9" max="16384" width="9.140625" style="1"/>
  </cols>
  <sheetData>
    <row r="1" spans="1:8" x14ac:dyDescent="0.25">
      <c r="H1" s="13" t="s">
        <v>73</v>
      </c>
    </row>
    <row r="2" spans="1:8" x14ac:dyDescent="0.25">
      <c r="H2" s="13" t="s">
        <v>70</v>
      </c>
    </row>
    <row r="3" spans="1:8" x14ac:dyDescent="0.25">
      <c r="H3" s="13" t="s">
        <v>363</v>
      </c>
    </row>
    <row r="4" spans="1:8" x14ac:dyDescent="0.25">
      <c r="H4" s="13" t="s">
        <v>364</v>
      </c>
    </row>
    <row r="5" spans="1:8" ht="45.75" customHeight="1" thickBot="1" x14ac:dyDescent="0.3">
      <c r="A5" s="138" t="s">
        <v>388</v>
      </c>
      <c r="B5" s="138"/>
      <c r="C5" s="138"/>
      <c r="D5" s="138"/>
      <c r="E5" s="138"/>
      <c r="F5" s="138"/>
      <c r="G5" s="138"/>
      <c r="H5" s="138"/>
    </row>
    <row r="6" spans="1:8" ht="56.25" customHeight="1" x14ac:dyDescent="0.25">
      <c r="A6" s="139" t="s">
        <v>0</v>
      </c>
      <c r="B6" s="141" t="s">
        <v>1</v>
      </c>
      <c r="C6" s="141" t="s">
        <v>2</v>
      </c>
      <c r="D6" s="58" t="s">
        <v>41</v>
      </c>
      <c r="E6" s="59" t="s">
        <v>3</v>
      </c>
      <c r="F6" s="60" t="s">
        <v>263</v>
      </c>
      <c r="G6" s="59" t="s">
        <v>75</v>
      </c>
      <c r="H6" s="61" t="s">
        <v>5</v>
      </c>
    </row>
    <row r="7" spans="1:8" x14ac:dyDescent="0.25">
      <c r="A7" s="140"/>
      <c r="B7" s="142"/>
      <c r="C7" s="142"/>
      <c r="D7" s="57" t="s">
        <v>6</v>
      </c>
      <c r="E7" s="49" t="s">
        <v>6</v>
      </c>
      <c r="F7" s="49" t="s">
        <v>6</v>
      </c>
      <c r="G7" s="49" t="s">
        <v>7</v>
      </c>
      <c r="H7" s="62" t="s">
        <v>7</v>
      </c>
    </row>
    <row r="8" spans="1:8" x14ac:dyDescent="0.25">
      <c r="A8" s="63" t="s">
        <v>8</v>
      </c>
      <c r="B8" s="50">
        <v>1</v>
      </c>
      <c r="C8" s="50" t="s">
        <v>9</v>
      </c>
      <c r="D8" s="51">
        <f>SUM(D9:D14)</f>
        <v>28498.314100000003</v>
      </c>
      <c r="E8" s="51">
        <f t="shared" ref="E8:F8" si="0">SUM(E9:E14)</f>
        <v>28498.314100000003</v>
      </c>
      <c r="F8" s="51">
        <f t="shared" si="0"/>
        <v>28443.007730000001</v>
      </c>
      <c r="G8" s="52">
        <f t="shared" ref="G8:G33" si="1">F8/D8*100</f>
        <v>99.805931081375789</v>
      </c>
      <c r="H8" s="64">
        <f t="shared" ref="H8:H33" si="2">F8/E8*100</f>
        <v>99.805931081375789</v>
      </c>
    </row>
    <row r="9" spans="1:8" ht="39" x14ac:dyDescent="0.25">
      <c r="A9" s="65" t="s">
        <v>10</v>
      </c>
      <c r="B9" s="53">
        <v>1</v>
      </c>
      <c r="C9" s="53">
        <v>2</v>
      </c>
      <c r="D9" s="54">
        <v>1614.73072</v>
      </c>
      <c r="E9" s="54">
        <v>1614.73072</v>
      </c>
      <c r="F9" s="54">
        <v>1614.73072</v>
      </c>
      <c r="G9" s="56">
        <f t="shared" si="1"/>
        <v>100</v>
      </c>
      <c r="H9" s="66">
        <f t="shared" si="2"/>
        <v>100</v>
      </c>
    </row>
    <row r="10" spans="1:8" ht="39" x14ac:dyDescent="0.25">
      <c r="A10" s="65" t="s">
        <v>11</v>
      </c>
      <c r="B10" s="53">
        <v>1</v>
      </c>
      <c r="C10" s="53">
        <v>3</v>
      </c>
      <c r="D10" s="54">
        <v>2197.0777800000001</v>
      </c>
      <c r="E10" s="54">
        <v>2197.0777800000001</v>
      </c>
      <c r="F10" s="54">
        <v>2197.0777800000001</v>
      </c>
      <c r="G10" s="56">
        <f t="shared" si="1"/>
        <v>100</v>
      </c>
      <c r="H10" s="66">
        <f t="shared" si="2"/>
        <v>100</v>
      </c>
    </row>
    <row r="11" spans="1:8" ht="51.75" x14ac:dyDescent="0.25">
      <c r="A11" s="65" t="s">
        <v>12</v>
      </c>
      <c r="B11" s="53">
        <v>1</v>
      </c>
      <c r="C11" s="53">
        <v>4</v>
      </c>
      <c r="D11" s="54">
        <v>7729.9050100000004</v>
      </c>
      <c r="E11" s="54">
        <v>7729.9050100000004</v>
      </c>
      <c r="F11" s="55">
        <v>7699.4829399999999</v>
      </c>
      <c r="G11" s="56">
        <f t="shared" si="1"/>
        <v>99.606436690222651</v>
      </c>
      <c r="H11" s="66">
        <f t="shared" si="2"/>
        <v>99.606436690222651</v>
      </c>
    </row>
    <row r="12" spans="1:8" ht="39" x14ac:dyDescent="0.25">
      <c r="A12" s="65" t="s">
        <v>13</v>
      </c>
      <c r="B12" s="53">
        <v>1</v>
      </c>
      <c r="C12" s="53">
        <v>6</v>
      </c>
      <c r="D12" s="54">
        <v>5978.9951099999998</v>
      </c>
      <c r="E12" s="54">
        <v>5978.9951099999998</v>
      </c>
      <c r="F12" s="54">
        <v>5978.9951099999998</v>
      </c>
      <c r="G12" s="56">
        <f t="shared" si="1"/>
        <v>100</v>
      </c>
      <c r="H12" s="66">
        <f t="shared" si="2"/>
        <v>100</v>
      </c>
    </row>
    <row r="13" spans="1:8" x14ac:dyDescent="0.25">
      <c r="A13" s="65" t="s">
        <v>389</v>
      </c>
      <c r="B13" s="53">
        <v>1</v>
      </c>
      <c r="C13" s="53">
        <v>11</v>
      </c>
      <c r="D13" s="54">
        <v>1.63476</v>
      </c>
      <c r="E13" s="54">
        <v>1.63476</v>
      </c>
      <c r="F13" s="54">
        <v>0</v>
      </c>
      <c r="G13" s="56">
        <f t="shared" ref="G13" si="3">F13/D13*100</f>
        <v>0</v>
      </c>
      <c r="H13" s="66">
        <f t="shared" ref="H13" si="4">F13/E13*100</f>
        <v>0</v>
      </c>
    </row>
    <row r="14" spans="1:8" x14ac:dyDescent="0.25">
      <c r="A14" s="65" t="s">
        <v>14</v>
      </c>
      <c r="B14" s="53">
        <v>1</v>
      </c>
      <c r="C14" s="53">
        <v>13</v>
      </c>
      <c r="D14" s="54">
        <v>10975.970719999999</v>
      </c>
      <c r="E14" s="54">
        <v>10975.970719999999</v>
      </c>
      <c r="F14" s="55">
        <v>10952.72118</v>
      </c>
      <c r="G14" s="56">
        <f t="shared" si="1"/>
        <v>99.788177824147851</v>
      </c>
      <c r="H14" s="66">
        <f t="shared" si="2"/>
        <v>99.788177824147851</v>
      </c>
    </row>
    <row r="15" spans="1:8" ht="26.25" x14ac:dyDescent="0.25">
      <c r="A15" s="63" t="s">
        <v>15</v>
      </c>
      <c r="B15" s="50">
        <v>3</v>
      </c>
      <c r="C15" s="50" t="s">
        <v>9</v>
      </c>
      <c r="D15" s="51">
        <f>SUM(D16:D16)</f>
        <v>675.75765000000001</v>
      </c>
      <c r="E15" s="51">
        <f>SUM(E16:E16)</f>
        <v>675.75765000000001</v>
      </c>
      <c r="F15" s="51">
        <f>SUM(F16:F16)</f>
        <v>655.75765000000001</v>
      </c>
      <c r="G15" s="52">
        <f t="shared" si="1"/>
        <v>97.040359069556956</v>
      </c>
      <c r="H15" s="64">
        <f t="shared" si="2"/>
        <v>97.040359069556956</v>
      </c>
    </row>
    <row r="16" spans="1:8" ht="39" x14ac:dyDescent="0.25">
      <c r="A16" s="65" t="s">
        <v>16</v>
      </c>
      <c r="B16" s="53">
        <v>3</v>
      </c>
      <c r="C16" s="53">
        <v>10</v>
      </c>
      <c r="D16" s="54">
        <v>675.75765000000001</v>
      </c>
      <c r="E16" s="54">
        <v>675.75765000000001</v>
      </c>
      <c r="F16" s="55">
        <v>655.75765000000001</v>
      </c>
      <c r="G16" s="56">
        <f t="shared" si="1"/>
        <v>97.040359069556956</v>
      </c>
      <c r="H16" s="66">
        <f t="shared" si="2"/>
        <v>97.040359069556956</v>
      </c>
    </row>
    <row r="17" spans="1:8" x14ac:dyDescent="0.25">
      <c r="A17" s="63" t="s">
        <v>17</v>
      </c>
      <c r="B17" s="50">
        <v>4</v>
      </c>
      <c r="C17" s="50" t="s">
        <v>9</v>
      </c>
      <c r="D17" s="51">
        <f>SUM(D18:D19)</f>
        <v>13310.647050000001</v>
      </c>
      <c r="E17" s="51">
        <f>SUM(E18:E19)</f>
        <v>13310.647050000001</v>
      </c>
      <c r="F17" s="51">
        <f>SUM(F18:F19)</f>
        <v>9696.9474500000015</v>
      </c>
      <c r="G17" s="52">
        <f t="shared" si="1"/>
        <v>72.851059858881911</v>
      </c>
      <c r="H17" s="64">
        <f t="shared" si="2"/>
        <v>72.851059858881911</v>
      </c>
    </row>
    <row r="18" spans="1:8" x14ac:dyDescent="0.25">
      <c r="A18" s="65" t="s">
        <v>18</v>
      </c>
      <c r="B18" s="53">
        <v>4</v>
      </c>
      <c r="C18" s="53">
        <v>9</v>
      </c>
      <c r="D18" s="54">
        <v>12956.189350000001</v>
      </c>
      <c r="E18" s="54">
        <v>12956.189350000001</v>
      </c>
      <c r="F18" s="55">
        <v>9342.4897500000006</v>
      </c>
      <c r="G18" s="56">
        <f t="shared" si="1"/>
        <v>72.108314394154789</v>
      </c>
      <c r="H18" s="66">
        <f t="shared" si="2"/>
        <v>72.108314394154789</v>
      </c>
    </row>
    <row r="19" spans="1:8" x14ac:dyDescent="0.25">
      <c r="A19" s="65" t="s">
        <v>19</v>
      </c>
      <c r="B19" s="53">
        <v>4</v>
      </c>
      <c r="C19" s="53">
        <v>12</v>
      </c>
      <c r="D19" s="54">
        <v>354.45769999999999</v>
      </c>
      <c r="E19" s="54">
        <v>354.45769999999999</v>
      </c>
      <c r="F19" s="54">
        <v>354.45769999999999</v>
      </c>
      <c r="G19" s="56">
        <f t="shared" si="1"/>
        <v>100</v>
      </c>
      <c r="H19" s="66">
        <f t="shared" si="2"/>
        <v>100</v>
      </c>
    </row>
    <row r="20" spans="1:8" x14ac:dyDescent="0.25">
      <c r="A20" s="63" t="s">
        <v>20</v>
      </c>
      <c r="B20" s="50">
        <v>5</v>
      </c>
      <c r="C20" s="50" t="s">
        <v>9</v>
      </c>
      <c r="D20" s="51">
        <f t="shared" ref="D20:F20" si="5">SUM(D21:D24)</f>
        <v>65983.209130000003</v>
      </c>
      <c r="E20" s="51">
        <f>SUM(E21:E24)</f>
        <v>65983.209130000003</v>
      </c>
      <c r="F20" s="51">
        <f t="shared" si="5"/>
        <v>64130.150529999999</v>
      </c>
      <c r="G20" s="52">
        <f t="shared" si="1"/>
        <v>97.191620982924448</v>
      </c>
      <c r="H20" s="64">
        <f t="shared" si="2"/>
        <v>97.191620982924448</v>
      </c>
    </row>
    <row r="21" spans="1:8" x14ac:dyDescent="0.25">
      <c r="A21" s="65" t="s">
        <v>21</v>
      </c>
      <c r="B21" s="53">
        <v>5</v>
      </c>
      <c r="C21" s="53">
        <v>1</v>
      </c>
      <c r="D21" s="54">
        <v>2313.5668500000002</v>
      </c>
      <c r="E21" s="54">
        <v>2313.5668500000002</v>
      </c>
      <c r="F21" s="55">
        <v>2223.5668500000002</v>
      </c>
      <c r="G21" s="56">
        <f t="shared" si="1"/>
        <v>96.109902767668032</v>
      </c>
      <c r="H21" s="66">
        <f t="shared" si="2"/>
        <v>96.109902767668032</v>
      </c>
    </row>
    <row r="22" spans="1:8" x14ac:dyDescent="0.25">
      <c r="A22" s="65" t="s">
        <v>22</v>
      </c>
      <c r="B22" s="53">
        <v>5</v>
      </c>
      <c r="C22" s="53">
        <v>2</v>
      </c>
      <c r="D22" s="54">
        <v>5314.7848599999998</v>
      </c>
      <c r="E22" s="54">
        <v>5314.7848599999998</v>
      </c>
      <c r="F22" s="55">
        <v>5314.7848400000003</v>
      </c>
      <c r="G22" s="56">
        <f t="shared" si="1"/>
        <v>99.999999623691266</v>
      </c>
      <c r="H22" s="66">
        <f t="shared" si="2"/>
        <v>99.999999623691266</v>
      </c>
    </row>
    <row r="23" spans="1:8" x14ac:dyDescent="0.25">
      <c r="A23" s="65" t="s">
        <v>23</v>
      </c>
      <c r="B23" s="53">
        <v>5</v>
      </c>
      <c r="C23" s="53">
        <v>3</v>
      </c>
      <c r="D23" s="54">
        <v>23202.35657</v>
      </c>
      <c r="E23" s="54">
        <v>23202.35657</v>
      </c>
      <c r="F23" s="55">
        <v>23065.200430000001</v>
      </c>
      <c r="G23" s="56">
        <f t="shared" si="1"/>
        <v>99.408869786195169</v>
      </c>
      <c r="H23" s="66">
        <f t="shared" si="2"/>
        <v>99.408869786195169</v>
      </c>
    </row>
    <row r="24" spans="1:8" ht="26.25" x14ac:dyDescent="0.25">
      <c r="A24" s="65" t="s">
        <v>24</v>
      </c>
      <c r="B24" s="53">
        <v>5</v>
      </c>
      <c r="C24" s="53">
        <v>5</v>
      </c>
      <c r="D24" s="54">
        <v>35152.500849999997</v>
      </c>
      <c r="E24" s="54">
        <v>35152.500849999997</v>
      </c>
      <c r="F24" s="55">
        <v>33526.598409999999</v>
      </c>
      <c r="G24" s="56">
        <f t="shared" si="1"/>
        <v>95.374717585704857</v>
      </c>
      <c r="H24" s="66">
        <f t="shared" si="2"/>
        <v>95.374717585704857</v>
      </c>
    </row>
    <row r="25" spans="1:8" x14ac:dyDescent="0.25">
      <c r="A25" s="63" t="s">
        <v>25</v>
      </c>
      <c r="B25" s="50">
        <v>7</v>
      </c>
      <c r="C25" s="50" t="s">
        <v>9</v>
      </c>
      <c r="D25" s="51">
        <f>SUM(D26:D26)</f>
        <v>0</v>
      </c>
      <c r="E25" s="51">
        <f>SUM(E26:E26)</f>
        <v>0</v>
      </c>
      <c r="F25" s="51">
        <f>SUM(F26:F26)</f>
        <v>0</v>
      </c>
      <c r="G25" s="52"/>
      <c r="H25" s="64"/>
    </row>
    <row r="26" spans="1:8" ht="26.25" x14ac:dyDescent="0.25">
      <c r="A26" s="67" t="s">
        <v>74</v>
      </c>
      <c r="B26" s="53">
        <v>7</v>
      </c>
      <c r="C26" s="53">
        <v>5</v>
      </c>
      <c r="D26" s="54">
        <v>0</v>
      </c>
      <c r="E26" s="54">
        <v>0</v>
      </c>
      <c r="F26" s="55">
        <v>0</v>
      </c>
      <c r="G26" s="56"/>
      <c r="H26" s="66"/>
    </row>
    <row r="27" spans="1:8" x14ac:dyDescent="0.25">
      <c r="A27" s="63" t="s">
        <v>26</v>
      </c>
      <c r="B27" s="50">
        <v>8</v>
      </c>
      <c r="C27" s="50" t="s">
        <v>9</v>
      </c>
      <c r="D27" s="51">
        <f>SUM(D28:D28)</f>
        <v>11152.47791</v>
      </c>
      <c r="E27" s="51">
        <f>SUM(E28:E28)</f>
        <v>11152.47791</v>
      </c>
      <c r="F27" s="51">
        <f>SUM(F28:F28)</f>
        <v>11152.47791</v>
      </c>
      <c r="G27" s="52">
        <f t="shared" si="1"/>
        <v>100</v>
      </c>
      <c r="H27" s="64">
        <f t="shared" si="2"/>
        <v>100</v>
      </c>
    </row>
    <row r="28" spans="1:8" x14ac:dyDescent="0.25">
      <c r="A28" s="65" t="s">
        <v>27</v>
      </c>
      <c r="B28" s="53">
        <v>8</v>
      </c>
      <c r="C28" s="53">
        <v>1</v>
      </c>
      <c r="D28" s="54">
        <v>11152.47791</v>
      </c>
      <c r="E28" s="54">
        <v>11152.47791</v>
      </c>
      <c r="F28" s="55">
        <v>11152.47791</v>
      </c>
      <c r="G28" s="56">
        <f t="shared" si="1"/>
        <v>100</v>
      </c>
      <c r="H28" s="66">
        <f t="shared" si="2"/>
        <v>100</v>
      </c>
    </row>
    <row r="29" spans="1:8" x14ac:dyDescent="0.25">
      <c r="A29" s="63" t="s">
        <v>28</v>
      </c>
      <c r="B29" s="50">
        <v>10</v>
      </c>
      <c r="C29" s="50" t="s">
        <v>9</v>
      </c>
      <c r="D29" s="51">
        <f>SUM(D30:D30)</f>
        <v>401.63803000000001</v>
      </c>
      <c r="E29" s="51">
        <f>SUM(E30:E30)</f>
        <v>401.63803000000001</v>
      </c>
      <c r="F29" s="51">
        <f>SUM(F30:F30)</f>
        <v>401.63803000000001</v>
      </c>
      <c r="G29" s="52">
        <f t="shared" si="1"/>
        <v>100</v>
      </c>
      <c r="H29" s="64">
        <f t="shared" si="2"/>
        <v>100</v>
      </c>
    </row>
    <row r="30" spans="1:8" x14ac:dyDescent="0.25">
      <c r="A30" s="65" t="s">
        <v>29</v>
      </c>
      <c r="B30" s="53">
        <v>10</v>
      </c>
      <c r="C30" s="53">
        <v>3</v>
      </c>
      <c r="D30" s="54">
        <v>401.63803000000001</v>
      </c>
      <c r="E30" s="54">
        <v>401.63803000000001</v>
      </c>
      <c r="F30" s="54">
        <v>401.63803000000001</v>
      </c>
      <c r="G30" s="56">
        <f t="shared" si="1"/>
        <v>100</v>
      </c>
      <c r="H30" s="66">
        <f t="shared" si="2"/>
        <v>100</v>
      </c>
    </row>
    <row r="31" spans="1:8" x14ac:dyDescent="0.25">
      <c r="A31" s="63" t="s">
        <v>30</v>
      </c>
      <c r="B31" s="50">
        <v>11</v>
      </c>
      <c r="C31" s="50" t="s">
        <v>9</v>
      </c>
      <c r="D31" s="51">
        <f>SUM(D32:D32)</f>
        <v>185</v>
      </c>
      <c r="E31" s="51">
        <f>SUM(E32:E32)</f>
        <v>185</v>
      </c>
      <c r="F31" s="51">
        <f>SUM(F32:F32)</f>
        <v>185</v>
      </c>
      <c r="G31" s="52">
        <f t="shared" si="1"/>
        <v>100</v>
      </c>
      <c r="H31" s="64">
        <f t="shared" si="2"/>
        <v>100</v>
      </c>
    </row>
    <row r="32" spans="1:8" ht="27" customHeight="1" x14ac:dyDescent="0.25">
      <c r="A32" s="65" t="s">
        <v>31</v>
      </c>
      <c r="B32" s="53">
        <v>11</v>
      </c>
      <c r="C32" s="53">
        <v>1</v>
      </c>
      <c r="D32" s="54">
        <v>185</v>
      </c>
      <c r="E32" s="54">
        <v>185</v>
      </c>
      <c r="F32" s="54">
        <v>185</v>
      </c>
      <c r="G32" s="56">
        <f t="shared" si="1"/>
        <v>100</v>
      </c>
      <c r="H32" s="66">
        <f t="shared" si="2"/>
        <v>100</v>
      </c>
    </row>
    <row r="33" spans="1:8" ht="26.25" customHeight="1" thickBot="1" x14ac:dyDescent="0.3">
      <c r="A33" s="136" t="s">
        <v>32</v>
      </c>
      <c r="B33" s="137"/>
      <c r="C33" s="137"/>
      <c r="D33" s="68">
        <f>D8+D15+D17+D20+D25+D27+D29+D31</f>
        <v>120207.04387000001</v>
      </c>
      <c r="E33" s="68">
        <f t="shared" ref="E33:F33" si="6">E8+E15+E17+E20+E25+E27+E29+E31</f>
        <v>120207.04387000001</v>
      </c>
      <c r="F33" s="68">
        <f t="shared" si="6"/>
        <v>114664.97930000001</v>
      </c>
      <c r="G33" s="69">
        <f t="shared" si="1"/>
        <v>95.389567539824398</v>
      </c>
      <c r="H33" s="70">
        <f t="shared" si="2"/>
        <v>95.389567539824398</v>
      </c>
    </row>
  </sheetData>
  <mergeCells count="5">
    <mergeCell ref="A33:C33"/>
    <mergeCell ref="A5:H5"/>
    <mergeCell ref="A6:A7"/>
    <mergeCell ref="B6:B7"/>
    <mergeCell ref="C6:C7"/>
  </mergeCells>
  <pageMargins left="0.9055118110236221" right="0.31496062992125984" top="0.55118110236220474" bottom="0.55118110236220474" header="0.31496062992125984" footer="0.31496062992125984"/>
  <pageSetup paperSize="9" scale="59" fitToHeight="2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1"/>
  <sheetViews>
    <sheetView view="pageBreakPreview" zoomScaleSheetLayoutView="100" workbookViewId="0">
      <selection activeCell="D26" sqref="D26"/>
    </sheetView>
  </sheetViews>
  <sheetFormatPr defaultColWidth="9.140625" defaultRowHeight="15.75" x14ac:dyDescent="0.25"/>
  <cols>
    <col min="1" max="1" width="30.42578125" style="7" customWidth="1"/>
    <col min="2" max="2" width="55.85546875" style="8" customWidth="1"/>
    <col min="3" max="3" width="14.5703125" style="6" customWidth="1"/>
    <col min="4" max="4" width="13.7109375" style="5" customWidth="1"/>
    <col min="5" max="5" width="13.42578125" style="9" customWidth="1"/>
    <col min="6" max="16384" width="9.140625" style="5"/>
  </cols>
  <sheetData>
    <row r="1" spans="1:5" x14ac:dyDescent="0.25">
      <c r="E1" s="13" t="s">
        <v>354</v>
      </c>
    </row>
    <row r="2" spans="1:5" x14ac:dyDescent="0.25">
      <c r="E2" s="13" t="s">
        <v>70</v>
      </c>
    </row>
    <row r="3" spans="1:5" x14ac:dyDescent="0.25">
      <c r="E3" s="13" t="s">
        <v>363</v>
      </c>
    </row>
    <row r="4" spans="1:5" x14ac:dyDescent="0.25">
      <c r="E4" s="13" t="s">
        <v>364</v>
      </c>
    </row>
    <row r="6" spans="1:5" x14ac:dyDescent="0.25">
      <c r="A6" s="143" t="s">
        <v>264</v>
      </c>
      <c r="B6" s="143"/>
      <c r="C6" s="143"/>
      <c r="D6" s="143"/>
    </row>
    <row r="7" spans="1:5" x14ac:dyDescent="0.25">
      <c r="A7" s="143" t="s">
        <v>390</v>
      </c>
      <c r="B7" s="143"/>
      <c r="C7" s="143"/>
      <c r="D7" s="143"/>
    </row>
    <row r="8" spans="1:5" ht="16.5" thickBot="1" x14ac:dyDescent="0.3">
      <c r="A8" s="31"/>
      <c r="B8" s="32"/>
      <c r="C8" s="33"/>
      <c r="D8" s="34"/>
      <c r="E8" s="34" t="s">
        <v>265</v>
      </c>
    </row>
    <row r="9" spans="1:5" x14ac:dyDescent="0.25">
      <c r="A9" s="147" t="s">
        <v>266</v>
      </c>
      <c r="B9" s="149" t="s">
        <v>0</v>
      </c>
      <c r="C9" s="144" t="s">
        <v>391</v>
      </c>
      <c r="D9" s="144"/>
      <c r="E9" s="145" t="s">
        <v>33</v>
      </c>
    </row>
    <row r="10" spans="1:5" x14ac:dyDescent="0.25">
      <c r="A10" s="148"/>
      <c r="B10" s="150"/>
      <c r="C10" s="48" t="s">
        <v>300</v>
      </c>
      <c r="D10" s="48" t="s">
        <v>301</v>
      </c>
      <c r="E10" s="146"/>
    </row>
    <row r="11" spans="1:5" ht="25.5" x14ac:dyDescent="0.25">
      <c r="A11" s="106" t="s">
        <v>267</v>
      </c>
      <c r="B11" s="14" t="s">
        <v>268</v>
      </c>
      <c r="C11" s="46">
        <f>C12-C14</f>
        <v>0</v>
      </c>
      <c r="D11" s="46">
        <f>D12-D14</f>
        <v>0</v>
      </c>
      <c r="E11" s="107"/>
    </row>
    <row r="12" spans="1:5" ht="25.5" x14ac:dyDescent="0.25">
      <c r="A12" s="108" t="s">
        <v>269</v>
      </c>
      <c r="B12" s="16" t="s">
        <v>34</v>
      </c>
      <c r="C12" s="47">
        <f>C13</f>
        <v>0</v>
      </c>
      <c r="D12" s="47">
        <f>D13</f>
        <v>0</v>
      </c>
      <c r="E12" s="107"/>
    </row>
    <row r="13" spans="1:5" ht="25.5" x14ac:dyDescent="0.25">
      <c r="A13" s="108" t="s">
        <v>270</v>
      </c>
      <c r="B13" s="16" t="s">
        <v>271</v>
      </c>
      <c r="C13" s="47">
        <v>0</v>
      </c>
      <c r="D13" s="47">
        <v>0</v>
      </c>
      <c r="E13" s="107"/>
    </row>
    <row r="14" spans="1:5" ht="25.5" x14ac:dyDescent="0.25">
      <c r="A14" s="108" t="s">
        <v>272</v>
      </c>
      <c r="B14" s="16" t="s">
        <v>35</v>
      </c>
      <c r="C14" s="47">
        <f>C15</f>
        <v>0</v>
      </c>
      <c r="D14" s="47">
        <f>D15</f>
        <v>0</v>
      </c>
      <c r="E14" s="107"/>
    </row>
    <row r="15" spans="1:5" ht="38.25" x14ac:dyDescent="0.25">
      <c r="A15" s="108" t="s">
        <v>273</v>
      </c>
      <c r="B15" s="16" t="s">
        <v>274</v>
      </c>
      <c r="C15" s="47">
        <v>0</v>
      </c>
      <c r="D15" s="47">
        <v>0</v>
      </c>
      <c r="E15" s="107"/>
    </row>
    <row r="16" spans="1:5" ht="25.5" x14ac:dyDescent="0.25">
      <c r="A16" s="106" t="s">
        <v>275</v>
      </c>
      <c r="B16" s="14" t="s">
        <v>36</v>
      </c>
      <c r="C16" s="46">
        <f>C17-C19</f>
        <v>0</v>
      </c>
      <c r="D16" s="46">
        <f>D17-D19</f>
        <v>0</v>
      </c>
      <c r="E16" s="107"/>
    </row>
    <row r="17" spans="1:5" ht="25.5" x14ac:dyDescent="0.25">
      <c r="A17" s="108" t="s">
        <v>276</v>
      </c>
      <c r="B17" s="16" t="s">
        <v>37</v>
      </c>
      <c r="C17" s="47">
        <f>C18</f>
        <v>0</v>
      </c>
      <c r="D17" s="47">
        <f>D18</f>
        <v>0</v>
      </c>
      <c r="E17" s="107"/>
    </row>
    <row r="18" spans="1:5" ht="38.25" x14ac:dyDescent="0.25">
      <c r="A18" s="108" t="s">
        <v>277</v>
      </c>
      <c r="B18" s="16" t="s">
        <v>278</v>
      </c>
      <c r="C18" s="47">
        <v>0</v>
      </c>
      <c r="D18" s="47">
        <v>0</v>
      </c>
      <c r="E18" s="107"/>
    </row>
    <row r="19" spans="1:5" ht="38.25" x14ac:dyDescent="0.25">
      <c r="A19" s="108" t="s">
        <v>279</v>
      </c>
      <c r="B19" s="16" t="s">
        <v>38</v>
      </c>
      <c r="C19" s="47">
        <f>C20</f>
        <v>0</v>
      </c>
      <c r="D19" s="47">
        <f>D20</f>
        <v>0</v>
      </c>
      <c r="E19" s="107"/>
    </row>
    <row r="20" spans="1:5" ht="38.25" x14ac:dyDescent="0.25">
      <c r="A20" s="108" t="s">
        <v>280</v>
      </c>
      <c r="B20" s="16" t="s">
        <v>281</v>
      </c>
      <c r="C20" s="47">
        <v>0</v>
      </c>
      <c r="D20" s="47">
        <v>0</v>
      </c>
      <c r="E20" s="107"/>
    </row>
    <row r="21" spans="1:5" ht="25.5" x14ac:dyDescent="0.25">
      <c r="A21" s="106" t="s">
        <v>39</v>
      </c>
      <c r="B21" s="14" t="s">
        <v>282</v>
      </c>
      <c r="C21" s="46">
        <f>C25-C23</f>
        <v>8678.7013999999908</v>
      </c>
      <c r="D21" s="46">
        <f>D25-D23</f>
        <v>1068.8007199999993</v>
      </c>
      <c r="E21" s="109">
        <f t="shared" ref="E21:E31" si="0">D21/C21*100</f>
        <v>12.315214808519629</v>
      </c>
    </row>
    <row r="22" spans="1:5" x14ac:dyDescent="0.25">
      <c r="A22" s="108" t="s">
        <v>283</v>
      </c>
      <c r="B22" s="16" t="s">
        <v>284</v>
      </c>
      <c r="C22" s="47">
        <f>C23</f>
        <v>111528.34247</v>
      </c>
      <c r="D22" s="47">
        <f>D23</f>
        <v>128184.69650000001</v>
      </c>
      <c r="E22" s="110">
        <f t="shared" si="0"/>
        <v>114.9346378338586</v>
      </c>
    </row>
    <row r="23" spans="1:5" x14ac:dyDescent="0.25">
      <c r="A23" s="108" t="s">
        <v>285</v>
      </c>
      <c r="B23" s="16" t="s">
        <v>286</v>
      </c>
      <c r="C23" s="47">
        <v>111528.34247</v>
      </c>
      <c r="D23" s="47">
        <v>128184.69650000001</v>
      </c>
      <c r="E23" s="110">
        <f t="shared" si="0"/>
        <v>114.9346378338586</v>
      </c>
    </row>
    <row r="24" spans="1:5" x14ac:dyDescent="0.25">
      <c r="A24" s="108" t="s">
        <v>287</v>
      </c>
      <c r="B24" s="16" t="s">
        <v>288</v>
      </c>
      <c r="C24" s="47">
        <f>C25</f>
        <v>120207.04386999999</v>
      </c>
      <c r="D24" s="47">
        <f>D25</f>
        <v>129253.49722</v>
      </c>
      <c r="E24" s="110">
        <f t="shared" si="0"/>
        <v>107.52572649551506</v>
      </c>
    </row>
    <row r="25" spans="1:5" ht="25.5" x14ac:dyDescent="0.25">
      <c r="A25" s="108" t="s">
        <v>289</v>
      </c>
      <c r="B25" s="16" t="s">
        <v>290</v>
      </c>
      <c r="C25" s="47">
        <v>120207.04386999999</v>
      </c>
      <c r="D25" s="47">
        <v>129253.49722</v>
      </c>
      <c r="E25" s="110">
        <f t="shared" si="0"/>
        <v>107.52572649551506</v>
      </c>
    </row>
    <row r="26" spans="1:5" ht="25.5" x14ac:dyDescent="0.25">
      <c r="A26" s="106" t="s">
        <v>40</v>
      </c>
      <c r="B26" s="14" t="s">
        <v>291</v>
      </c>
      <c r="C26" s="46">
        <f>C29-C27</f>
        <v>0</v>
      </c>
      <c r="D26" s="46">
        <f>D29-D27</f>
        <v>0</v>
      </c>
      <c r="E26" s="107"/>
    </row>
    <row r="27" spans="1:5" ht="25.5" x14ac:dyDescent="0.25">
      <c r="A27" s="108" t="s">
        <v>292</v>
      </c>
      <c r="B27" s="16" t="s">
        <v>293</v>
      </c>
      <c r="C27" s="47">
        <f>C28</f>
        <v>0</v>
      </c>
      <c r="D27" s="47">
        <f>D28</f>
        <v>0</v>
      </c>
      <c r="E27" s="107"/>
    </row>
    <row r="28" spans="1:5" ht="25.5" x14ac:dyDescent="0.25">
      <c r="A28" s="108" t="s">
        <v>294</v>
      </c>
      <c r="B28" s="16" t="s">
        <v>295</v>
      </c>
      <c r="C28" s="47">
        <v>0</v>
      </c>
      <c r="D28" s="47">
        <v>0</v>
      </c>
      <c r="E28" s="107"/>
    </row>
    <row r="29" spans="1:5" ht="25.5" x14ac:dyDescent="0.25">
      <c r="A29" s="108" t="s">
        <v>296</v>
      </c>
      <c r="B29" s="16" t="s">
        <v>297</v>
      </c>
      <c r="C29" s="47">
        <f>C30</f>
        <v>0</v>
      </c>
      <c r="D29" s="47">
        <f>D30</f>
        <v>0</v>
      </c>
      <c r="E29" s="107"/>
    </row>
    <row r="30" spans="1:5" ht="25.5" x14ac:dyDescent="0.25">
      <c r="A30" s="108" t="s">
        <v>298</v>
      </c>
      <c r="B30" s="16" t="s">
        <v>299</v>
      </c>
      <c r="C30" s="47">
        <v>0</v>
      </c>
      <c r="D30" s="47">
        <v>0</v>
      </c>
      <c r="E30" s="107"/>
    </row>
    <row r="31" spans="1:5" ht="16.5" thickBot="1" x14ac:dyDescent="0.3">
      <c r="A31" s="111"/>
      <c r="B31" s="112" t="s">
        <v>355</v>
      </c>
      <c r="C31" s="113">
        <f>C11+C21+C16+C26</f>
        <v>8678.7013999999908</v>
      </c>
      <c r="D31" s="113">
        <f>D11+D21+D16+D26</f>
        <v>1068.8007199999993</v>
      </c>
      <c r="E31" s="114">
        <f t="shared" si="0"/>
        <v>12.315214808519629</v>
      </c>
    </row>
  </sheetData>
  <mergeCells count="6">
    <mergeCell ref="A6:D6"/>
    <mergeCell ref="A7:D7"/>
    <mergeCell ref="C9:D9"/>
    <mergeCell ref="E9:E10"/>
    <mergeCell ref="A9:A10"/>
    <mergeCell ref="B9:B10"/>
  </mergeCells>
  <pageMargins left="0.98425196850393704" right="0.51181102362204722" top="0.59055118110236227" bottom="0.59055118110236227" header="0.31496062992125984" footer="0.31496062992125984"/>
  <pageSetup paperSize="9"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6</vt:i4>
      </vt:variant>
    </vt:vector>
  </HeadingPairs>
  <TitlesOfParts>
    <vt:vector size="10" baseType="lpstr">
      <vt:lpstr>Прил 1</vt:lpstr>
      <vt:lpstr>Прил 2</vt:lpstr>
      <vt:lpstr>Прил 3</vt:lpstr>
      <vt:lpstr>Прил 4</vt:lpstr>
      <vt:lpstr>'Прил 1'!Заголовки_для_печати</vt:lpstr>
      <vt:lpstr>'Прил 2'!Заголовки_для_печати</vt:lpstr>
      <vt:lpstr>'Прил 3'!Заголовки_для_печати</vt:lpstr>
      <vt:lpstr>'Прил 4'!Заголовки_для_печати</vt:lpstr>
      <vt:lpstr>'Прил 2'!Область_печати</vt:lpstr>
      <vt:lpstr>'Прил 3'!Область_печати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erden</dc:creator>
  <cp:lastModifiedBy>User</cp:lastModifiedBy>
  <cp:lastPrinted>2022-04-13T04:20:29Z</cp:lastPrinted>
  <dcterms:created xsi:type="dcterms:W3CDTF">2019-03-14T08:29:45Z</dcterms:created>
  <dcterms:modified xsi:type="dcterms:W3CDTF">2022-04-13T04:20:38Z</dcterms:modified>
</cp:coreProperties>
</file>