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860"/>
  </bookViews>
  <sheets>
    <sheet name="Прил 1" sheetId="7" r:id="rId1"/>
    <sheet name="Прил 2" sheetId="3" r:id="rId2"/>
    <sheet name="Прил 3" sheetId="1" r:id="rId3"/>
    <sheet name="Прил 4" sheetId="2" r:id="rId4"/>
  </sheets>
  <externalReferences>
    <externalReference r:id="rId5"/>
    <externalReference r:id="rId6"/>
  </externalReferences>
  <definedNames>
    <definedName name="_col1" localSheetId="1">#REF!</definedName>
    <definedName name="_col1">#REF!</definedName>
    <definedName name="_col10" localSheetId="1">#REF!</definedName>
    <definedName name="_col10">#REF!</definedName>
    <definedName name="_col11" localSheetId="1">#REF!</definedName>
    <definedName name="_col11">#REF!</definedName>
    <definedName name="_col12" localSheetId="1">#REF!</definedName>
    <definedName name="_col12">#REF!</definedName>
    <definedName name="_col13" localSheetId="1">#REF!</definedName>
    <definedName name="_col13">#REF!</definedName>
    <definedName name="_col14" localSheetId="1">#REF!</definedName>
    <definedName name="_col14">#REF!</definedName>
    <definedName name="_col15" localSheetId="1">#REF!</definedName>
    <definedName name="_col15">#REF!</definedName>
    <definedName name="_col16" localSheetId="1">#REF!</definedName>
    <definedName name="_col16">#REF!</definedName>
    <definedName name="_col17" localSheetId="1">#REF!</definedName>
    <definedName name="_col17">#REF!</definedName>
    <definedName name="_col18" localSheetId="1">#REF!</definedName>
    <definedName name="_col18">#REF!</definedName>
    <definedName name="_col19" localSheetId="1">#REF!</definedName>
    <definedName name="_col19">#REF!</definedName>
    <definedName name="_col2" localSheetId="1">#REF!</definedName>
    <definedName name="_col2">#REF!</definedName>
    <definedName name="_col20" localSheetId="1">#REF!</definedName>
    <definedName name="_col20">#REF!</definedName>
    <definedName name="_col21" localSheetId="1">#REF!</definedName>
    <definedName name="_col21">#REF!</definedName>
    <definedName name="_col22" localSheetId="1">#REF!</definedName>
    <definedName name="_col22">#REF!</definedName>
    <definedName name="_col23" localSheetId="1">#REF!</definedName>
    <definedName name="_col23">#REF!</definedName>
    <definedName name="_col24" localSheetId="1">#REF!</definedName>
    <definedName name="_col24">#REF!</definedName>
    <definedName name="_col25" localSheetId="1">#REF!</definedName>
    <definedName name="_col25">#REF!</definedName>
    <definedName name="_col3" localSheetId="1">#REF!</definedName>
    <definedName name="_col3">#REF!</definedName>
    <definedName name="_col4" localSheetId="1">#REF!</definedName>
    <definedName name="_col4">#REF!</definedName>
    <definedName name="_col5" localSheetId="1">#REF!</definedName>
    <definedName name="_col5">#REF!</definedName>
    <definedName name="_col6" localSheetId="1">#REF!</definedName>
    <definedName name="_col6">#REF!</definedName>
    <definedName name="_col7" localSheetId="1">#REF!</definedName>
    <definedName name="_col7">#REF!</definedName>
    <definedName name="_col8" localSheetId="1">#REF!</definedName>
    <definedName name="_col8">#REF!</definedName>
    <definedName name="_col9" localSheetId="1">#REF!</definedName>
    <definedName name="_col9">#REF!</definedName>
    <definedName name="_End1" localSheetId="1">#REF!</definedName>
    <definedName name="_End1">#REF!</definedName>
    <definedName name="_End10" localSheetId="1">#REF!</definedName>
    <definedName name="_End10">#REF!</definedName>
    <definedName name="_End2" localSheetId="1">#REF!</definedName>
    <definedName name="_End2">#REF!</definedName>
    <definedName name="_End3" localSheetId="1">#REF!</definedName>
    <definedName name="_End3">#REF!</definedName>
    <definedName name="_End4" localSheetId="1">#REF!</definedName>
    <definedName name="_End4">#REF!</definedName>
    <definedName name="_End5" localSheetId="1">#REF!</definedName>
    <definedName name="_End5">#REF!</definedName>
    <definedName name="_End6" localSheetId="1">#REF!</definedName>
    <definedName name="_End6">#REF!</definedName>
    <definedName name="_End7" localSheetId="1">#REF!</definedName>
    <definedName name="_End7">#REF!</definedName>
    <definedName name="_End8" localSheetId="1">#REF!</definedName>
    <definedName name="_End8">#REF!</definedName>
    <definedName name="_End9" localSheetId="1">#REF!</definedName>
    <definedName name="_End9">#REF!</definedName>
    <definedName name="_xlnm._FilterDatabase" localSheetId="1" hidden="1">'Прил 2'!#REF!</definedName>
    <definedName name="_xlnm._FilterDatabase" localSheetId="2" hidden="1">'Прил 3'!$A$7:$H$32</definedName>
    <definedName name="aa">#REF!</definedName>
    <definedName name="adsddfsdf">'[1]14 раздел'!#REF!</definedName>
    <definedName name="asd">'[1]14 раздел'!#REF!</definedName>
    <definedName name="asdasd">#REF!</definedName>
    <definedName name="asdasd1">#REF!</definedName>
    <definedName name="assss">#REF!</definedName>
    <definedName name="BUDG_NAME" localSheetId="1">#REF!</definedName>
    <definedName name="BUDG_NAME" localSheetId="3">#REF!</definedName>
    <definedName name="BUDG_NAME">#REF!</definedName>
    <definedName name="CHIEF" localSheetId="1">#REF!</definedName>
    <definedName name="CHIEF" localSheetId="3">#REF!</definedName>
    <definedName name="CHIEF">#REF!</definedName>
    <definedName name="chief_div">#REF!</definedName>
    <definedName name="chief_fin">#REF!</definedName>
    <definedName name="chief_OUR" localSheetId="1">#REF!</definedName>
    <definedName name="chief_OUR" localSheetId="3">#REF!</definedName>
    <definedName name="chief_OUR">#REF!</definedName>
    <definedName name="CHIEF_POST" localSheetId="1">#REF!</definedName>
    <definedName name="CHIEF_POST">#REF!</definedName>
    <definedName name="CHIEF_POST_OUR" localSheetId="1">#REF!</definedName>
    <definedName name="CHIEF_POST_OUR">#REF!</definedName>
    <definedName name="CHIEF_SOC_FIO" localSheetId="1">#REF!</definedName>
    <definedName name="CHIEF_SOC_FIO">#REF!</definedName>
    <definedName name="CHIEF_SOC_POST" localSheetId="1">#REF!</definedName>
    <definedName name="CHIEF_SOC_POST">#REF!</definedName>
    <definedName name="code" localSheetId="1">#REF!</definedName>
    <definedName name="code">#REF!</definedName>
    <definedName name="CurentGroup" localSheetId="1">#REF!</definedName>
    <definedName name="CurentGroup">#REF!</definedName>
    <definedName name="CURR_USER" localSheetId="1">#REF!</definedName>
    <definedName name="CURR_USER">#REF!</definedName>
    <definedName name="CurRow" localSheetId="1">#REF!</definedName>
    <definedName name="CurRow">#REF!</definedName>
    <definedName name="cyear1">#REF!</definedName>
    <definedName name="Data" localSheetId="1">#REF!</definedName>
    <definedName name="Data">#REF!</definedName>
    <definedName name="DataFields" localSheetId="1">#REF!</definedName>
    <definedName name="DataFields">#REF!</definedName>
    <definedName name="date_BEG" localSheetId="1">#REF!</definedName>
    <definedName name="date_BEG">#REF!</definedName>
    <definedName name="date_END" localSheetId="1">#REF!</definedName>
    <definedName name="date_END">#REF!</definedName>
    <definedName name="del" localSheetId="1">#REF!</definedName>
    <definedName name="del">#REF!</definedName>
    <definedName name="DEP_FULL_NAME" localSheetId="1">#REF!</definedName>
    <definedName name="DEP_FULL_NAME">#REF!</definedName>
    <definedName name="DEP_LINK" localSheetId="1">#REF!</definedName>
    <definedName name="DEP_LINK">#REF!</definedName>
    <definedName name="dep_name1" localSheetId="1">#REF!</definedName>
    <definedName name="dep_name1">#REF!</definedName>
    <definedName name="DOC_DATE" localSheetId="1">#REF!</definedName>
    <definedName name="DOC_DATE">#REF!</definedName>
    <definedName name="doc_num" localSheetId="1">#REF!</definedName>
    <definedName name="doc_num">#REF!</definedName>
    <definedName name="doc_quarter" localSheetId="1">#REF!</definedName>
    <definedName name="doc_quarter">#REF!</definedName>
    <definedName name="EndRow" localSheetId="1">#REF!</definedName>
    <definedName name="EndRow">#REF!</definedName>
    <definedName name="GLBUH" localSheetId="1">#REF!</definedName>
    <definedName name="GLBUH">#REF!</definedName>
    <definedName name="GLBUH_OUR" localSheetId="1">#REF!</definedName>
    <definedName name="GLBUH_OUR">#REF!</definedName>
    <definedName name="GroupOrder" localSheetId="1">#REF!</definedName>
    <definedName name="GroupOrder">#REF!</definedName>
    <definedName name="HEAD" localSheetId="1">#REF!</definedName>
    <definedName name="HEAD">#REF!</definedName>
    <definedName name="longname" localSheetId="1">#REF!</definedName>
    <definedName name="longname">#REF!</definedName>
    <definedName name="LONGNAME_OUR" localSheetId="1">#REF!</definedName>
    <definedName name="LONGNAME_OUR">#REF!</definedName>
    <definedName name="notnullcol">#REF!</definedName>
    <definedName name="OKATO" localSheetId="1">#REF!</definedName>
    <definedName name="OKATO">#REF!</definedName>
    <definedName name="okato1">#REF!</definedName>
    <definedName name="okpo" localSheetId="1">#REF!</definedName>
    <definedName name="okpo">#REF!</definedName>
    <definedName name="OKPO_OUR" localSheetId="1">#REF!</definedName>
    <definedName name="OKPO_OUR">#REF!</definedName>
    <definedName name="OKVED" localSheetId="1">#REF!</definedName>
    <definedName name="OKVED">#REF!</definedName>
    <definedName name="OKVED1" localSheetId="1">#REF!</definedName>
    <definedName name="OKVED1">#REF!</definedName>
    <definedName name="orders" localSheetId="1">#REF!</definedName>
    <definedName name="orders">#REF!</definedName>
    <definedName name="ORGNAME" localSheetId="1">#REF!</definedName>
    <definedName name="ORGNAME">#REF!</definedName>
    <definedName name="ORGNAME_OUR" localSheetId="1">#REF!</definedName>
    <definedName name="ORGNAME_OUR">#REF!</definedName>
    <definedName name="PERFORMER_FIO" localSheetId="1">#REF!</definedName>
    <definedName name="PERFORMER_FIO">#REF!</definedName>
    <definedName name="PERFORMER_PHONE" localSheetId="1">#REF!</definedName>
    <definedName name="PERFORMER_PHONE">#REF!</definedName>
    <definedName name="PERFORMER_POST" localSheetId="1">#REF!</definedName>
    <definedName name="PERFORMER_POST">#REF!</definedName>
    <definedName name="PERFORMER_SOC_FIO" localSheetId="1">#REF!</definedName>
    <definedName name="PERFORMER_SOC_FIO">#REF!</definedName>
    <definedName name="PERFORMER_SOC_PHONE" localSheetId="1">#REF!</definedName>
    <definedName name="PERFORMER_SOC_PHONE">#REF!</definedName>
    <definedName name="PERFORMER_SOC_POST" localSheetId="1">#REF!</definedName>
    <definedName name="PERFORMER_SOC_POST">#REF!</definedName>
    <definedName name="PERIOD_WORK" localSheetId="1">#REF!</definedName>
    <definedName name="PERIOD_WORK">#REF!</definedName>
    <definedName name="PPP_CODE" localSheetId="1">#REF!</definedName>
    <definedName name="PPP_CODE">#REF!</definedName>
    <definedName name="PPP_CODE1" localSheetId="1">#REF!</definedName>
    <definedName name="PPP_CODE1">#REF!</definedName>
    <definedName name="PPP_NAME" localSheetId="1">#REF!</definedName>
    <definedName name="PPP_NAME">#REF!</definedName>
    <definedName name="REGION" localSheetId="1">#REF!</definedName>
    <definedName name="REGION">#REF!</definedName>
    <definedName name="REGION_OUR" localSheetId="1">#REF!</definedName>
    <definedName name="REGION_OUR">#REF!</definedName>
    <definedName name="REM_DATE_TYPE">#REF!</definedName>
    <definedName name="REM_SONO" localSheetId="1">#REF!</definedName>
    <definedName name="REM_SONO">#REF!</definedName>
    <definedName name="REM_YEAR">#REF!</definedName>
    <definedName name="replace_zero">#REF!</definedName>
    <definedName name="sdf">#REF!</definedName>
    <definedName name="sono" localSheetId="1">#REF!</definedName>
    <definedName name="sono">#REF!</definedName>
    <definedName name="SONO_OUR" localSheetId="1">#REF!</definedName>
    <definedName name="SONO_OUR">#REF!</definedName>
    <definedName name="Start1" localSheetId="1">#REF!</definedName>
    <definedName name="Start1">#REF!</definedName>
    <definedName name="Start10" localSheetId="1">#REF!</definedName>
    <definedName name="Start10">#REF!</definedName>
    <definedName name="Start2" localSheetId="1">#REF!</definedName>
    <definedName name="Start2">#REF!</definedName>
    <definedName name="Start3" localSheetId="1">#REF!</definedName>
    <definedName name="Start3">#REF!</definedName>
    <definedName name="Start4" localSheetId="1">#REF!</definedName>
    <definedName name="Start4">#REF!</definedName>
    <definedName name="Start5" localSheetId="1">#REF!</definedName>
    <definedName name="Start5">#REF!</definedName>
    <definedName name="Start6" localSheetId="1">#REF!</definedName>
    <definedName name="Start6">#REF!</definedName>
    <definedName name="Start7" localSheetId="1">#REF!</definedName>
    <definedName name="Start7">#REF!</definedName>
    <definedName name="Start8" localSheetId="1">#REF!</definedName>
    <definedName name="Start8">#REF!</definedName>
    <definedName name="Start9" localSheetId="1">#REF!</definedName>
    <definedName name="Start9">#REF!</definedName>
    <definedName name="StartData" localSheetId="1">#REF!</definedName>
    <definedName name="StartData">#REF!</definedName>
    <definedName name="StartRow" localSheetId="1">#REF!</definedName>
    <definedName name="StartRow">#REF!</definedName>
    <definedName name="TOWN" localSheetId="1">#REF!</definedName>
    <definedName name="TOWN">#REF!</definedName>
    <definedName name="USER_POST" localSheetId="1">#REF!</definedName>
    <definedName name="USER_POST">#REF!</definedName>
    <definedName name="ved">#REF!</definedName>
    <definedName name="xdfgxdfg">#REF!</definedName>
    <definedName name="а" localSheetId="1">#REF!</definedName>
    <definedName name="а">#REF!</definedName>
    <definedName name="а1">#REF!</definedName>
    <definedName name="А34">'[2]14 раздел'!#REF!</definedName>
    <definedName name="а452">'[2]14 раздел'!#REF!</definedName>
    <definedName name="А875">'[2]14 раздел'!#REF!</definedName>
    <definedName name="А876">'[1]14 раздел'!#REF!</definedName>
    <definedName name="аа">#REF!</definedName>
    <definedName name="авпва">#REF!</definedName>
    <definedName name="ап">#REF!</definedName>
    <definedName name="аперапр">#REF!</definedName>
    <definedName name="апрапр">#REF!</definedName>
    <definedName name="в">#REF!</definedName>
    <definedName name="вапрп">#REF!</definedName>
    <definedName name="впарапр">#REF!</definedName>
    <definedName name="вы12">#REF!</definedName>
    <definedName name="выаыва">#REF!</definedName>
    <definedName name="дох.1" localSheetId="1">#REF!</definedName>
    <definedName name="дох.1" localSheetId="3">#REF!</definedName>
    <definedName name="дох.1">#REF!</definedName>
    <definedName name="дох.11">#REF!</definedName>
    <definedName name="дох.2" localSheetId="1">#REF!</definedName>
    <definedName name="дох.2" localSheetId="3">#REF!</definedName>
    <definedName name="дох.2">#REF!</definedName>
    <definedName name="дох.3" localSheetId="1">#REF!</definedName>
    <definedName name="дох.3" localSheetId="3">#REF!</definedName>
    <definedName name="дох.3">#REF!</definedName>
    <definedName name="еее">#REF!</definedName>
    <definedName name="енгенг">#REF!</definedName>
    <definedName name="енгшенгш">#REF!</definedName>
    <definedName name="енгшн">#REF!</definedName>
    <definedName name="енгшнг">#REF!</definedName>
    <definedName name="енгшнгш">#REF!</definedName>
    <definedName name="енргег">#REF!</definedName>
    <definedName name="енроен">#REF!</definedName>
    <definedName name="_xlnm.Print_Titles" localSheetId="0">'Прил 1'!$8:$8</definedName>
    <definedName name="_xlnm.Print_Titles" localSheetId="1">'Прил 2'!$6:$6</definedName>
    <definedName name="_xlnm.Print_Titles" localSheetId="2">'Прил 3'!$6:$7</definedName>
    <definedName name="_xlnm.Print_Titles" localSheetId="3">'Прил 4'!$9:$10</definedName>
    <definedName name="итог" localSheetId="1">#REF!</definedName>
    <definedName name="итог">#REF!</definedName>
    <definedName name="итог1" localSheetId="1">#REF!</definedName>
    <definedName name="итог1">#REF!</definedName>
    <definedName name="итог2" localSheetId="1">#REF!</definedName>
    <definedName name="итог2">#REF!</definedName>
    <definedName name="итог3" localSheetId="1">#REF!</definedName>
    <definedName name="итог3">#REF!</definedName>
    <definedName name="итого" localSheetId="1">#REF!</definedName>
    <definedName name="итого">#REF!</definedName>
    <definedName name="ИТОГО06" localSheetId="1">#REF!</definedName>
    <definedName name="ИТОГО06">#REF!</definedName>
    <definedName name="Итого07" localSheetId="1">#REF!</definedName>
    <definedName name="Итого07">#REF!</definedName>
    <definedName name="Итого08" localSheetId="1">#REF!</definedName>
    <definedName name="Итого08">#REF!</definedName>
    <definedName name="Итого2007" localSheetId="1">#REF!</definedName>
    <definedName name="Итого2007">#REF!</definedName>
    <definedName name="мп">#REF!</definedName>
    <definedName name="н">#REF!</definedName>
    <definedName name="наташа">#REF!</definedName>
    <definedName name="нглшгл">#REF!</definedName>
    <definedName name="нглшенглш">#REF!</definedName>
    <definedName name="нгшлнг">#REF!</definedName>
    <definedName name="нгшлнгшг">#REF!</definedName>
    <definedName name="нгшнгш">#REF!</definedName>
    <definedName name="нгшнегш">#REF!</definedName>
    <definedName name="негшнгш">#REF!</definedName>
    <definedName name="ноглнгл">#REF!</definedName>
    <definedName name="нпропро">#REF!</definedName>
    <definedName name="нроп">#REF!</definedName>
    <definedName name="_xlnm.Print_Area" localSheetId="0">'Прил 1'!$A$1:$H$36</definedName>
    <definedName name="_xlnm.Print_Area" localSheetId="1">'Прил 2'!$A$1:$J$258</definedName>
    <definedName name="_xlnm.Print_Area" localSheetId="2">'Прил 3'!$A$1:$H$32</definedName>
    <definedName name="окно">'[1]14 раздел'!#REF!</definedName>
    <definedName name="олнглгш">#REF!</definedName>
    <definedName name="ОМСУ06" localSheetId="1">#REF!</definedName>
    <definedName name="ОМСУ06" localSheetId="3">#REF!</definedName>
    <definedName name="ОМСУ06">#REF!</definedName>
    <definedName name="ор">#REF!</definedName>
    <definedName name="п">#REF!</definedName>
    <definedName name="пв">#REF!</definedName>
    <definedName name="пнропро">#REF!</definedName>
    <definedName name="пр">#REF!</definedName>
    <definedName name="прил2.1">#REF!</definedName>
    <definedName name="приложение">'[1]14 раздел'!#REF!</definedName>
    <definedName name="пропро">#REF!</definedName>
    <definedName name="р">#REF!</definedName>
    <definedName name="ро">#REF!</definedName>
    <definedName name="роглрол">#REF!</definedName>
    <definedName name="рол">#REF!</definedName>
    <definedName name="роло">#REF!</definedName>
    <definedName name="ролпдо">#REF!</definedName>
    <definedName name="ролпр">#REF!</definedName>
    <definedName name="ролр">#REF!</definedName>
    <definedName name="ролрол">#REF!</definedName>
    <definedName name="ролролд">#REF!</definedName>
    <definedName name="таня">#REF!</definedName>
    <definedName name="ук">#REF!</definedName>
    <definedName name="ука">#REF!</definedName>
    <definedName name="укуц">#REF!</definedName>
    <definedName name="укцу">#REF!</definedName>
    <definedName name="цукацу">#REF!</definedName>
    <definedName name="чяч">#REF!</definedName>
    <definedName name="ш">#REF!</definedName>
    <definedName name="ы2121">#REF!</definedName>
    <definedName name="ыа212">#REF!</definedName>
    <definedName name="ыв">#REF!</definedName>
    <definedName name="ыв21">#REF!</definedName>
    <definedName name="ыва">#REF!</definedName>
    <definedName name="ывав113">#REF!</definedName>
    <definedName name="ывавы">#REF!</definedName>
    <definedName name="ывацуку">#REF!</definedName>
    <definedName name="ываы">#REF!</definedName>
    <definedName name="ываыв">#REF!</definedName>
    <definedName name="ываыва">#REF!</definedName>
    <definedName name="ываываыва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7"/>
  <c r="I10"/>
  <c r="I9"/>
  <c r="E23" i="2"/>
  <c r="E25"/>
  <c r="H34" i="7" l="1"/>
  <c r="H10" l="1"/>
  <c r="H11"/>
  <c r="H12"/>
  <c r="H13"/>
  <c r="H14"/>
  <c r="H15"/>
  <c r="H16"/>
  <c r="H17"/>
  <c r="H18"/>
  <c r="H19"/>
  <c r="H20"/>
  <c r="H21"/>
  <c r="H22"/>
  <c r="H23"/>
  <c r="H25"/>
  <c r="H26"/>
  <c r="H27"/>
  <c r="H28"/>
  <c r="H29"/>
  <c r="H31"/>
  <c r="H32"/>
  <c r="H35"/>
  <c r="H9"/>
  <c r="G10"/>
  <c r="G11"/>
  <c r="G12"/>
  <c r="G13"/>
  <c r="G14"/>
  <c r="G15"/>
  <c r="G16"/>
  <c r="G17"/>
  <c r="G18"/>
  <c r="G19"/>
  <c r="G20"/>
  <c r="G21"/>
  <c r="G22"/>
  <c r="G23"/>
  <c r="G25"/>
  <c r="G26"/>
  <c r="G27"/>
  <c r="G28"/>
  <c r="G29"/>
  <c r="G31"/>
  <c r="G32"/>
  <c r="G35"/>
  <c r="G9"/>
  <c r="F36"/>
  <c r="D36"/>
  <c r="E36"/>
  <c r="H36" l="1"/>
  <c r="G36"/>
  <c r="D29" i="2"/>
  <c r="C29"/>
  <c r="D27"/>
  <c r="C27"/>
  <c r="D26"/>
  <c r="C26"/>
  <c r="D24"/>
  <c r="E24" s="1"/>
  <c r="C24"/>
  <c r="D22"/>
  <c r="E22" s="1"/>
  <c r="C22"/>
  <c r="D21"/>
  <c r="E21" s="1"/>
  <c r="C21"/>
  <c r="D19"/>
  <c r="C19"/>
  <c r="D17"/>
  <c r="C17"/>
  <c r="D16"/>
  <c r="C16"/>
  <c r="D14"/>
  <c r="C14"/>
  <c r="D12"/>
  <c r="C12"/>
  <c r="D11"/>
  <c r="D31" s="1"/>
  <c r="E31" s="1"/>
  <c r="C11"/>
  <c r="C31" s="1"/>
  <c r="G186" i="3"/>
  <c r="H186"/>
  <c r="J186" s="1"/>
  <c r="F186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7"/>
  <c r="H256"/>
  <c r="H255" s="1"/>
  <c r="H251"/>
  <c r="H242"/>
  <c r="H244"/>
  <c r="H243" s="1"/>
  <c r="H240"/>
  <c r="H239" s="1"/>
  <c r="H236"/>
  <c r="H237"/>
  <c r="H233"/>
  <c r="H224"/>
  <c r="H223" s="1"/>
  <c r="H225"/>
  <c r="H219"/>
  <c r="H218" s="1"/>
  <c r="H220"/>
  <c r="H214"/>
  <c r="H213" s="1"/>
  <c r="H215"/>
  <c r="H203"/>
  <c r="H202" s="1"/>
  <c r="H204"/>
  <c r="H205"/>
  <c r="H206"/>
  <c r="H207"/>
  <c r="H200"/>
  <c r="H199" s="1"/>
  <c r="H197"/>
  <c r="H196" s="1"/>
  <c r="H191"/>
  <c r="H190" s="1"/>
  <c r="H192"/>
  <c r="H184"/>
  <c r="H185"/>
  <c r="H187"/>
  <c r="H188"/>
  <c r="H180"/>
  <c r="H179" s="1"/>
  <c r="H178" s="1"/>
  <c r="H177" s="1"/>
  <c r="H181"/>
  <c r="H175"/>
  <c r="H174" s="1"/>
  <c r="H169"/>
  <c r="H168" s="1"/>
  <c r="H170"/>
  <c r="H164"/>
  <c r="H165"/>
  <c r="H166"/>
  <c r="H158"/>
  <c r="H157" s="1"/>
  <c r="H159"/>
  <c r="H154"/>
  <c r="H153" s="1"/>
  <c r="H155"/>
  <c r="H150"/>
  <c r="H149" s="1"/>
  <c r="H151"/>
  <c r="H146"/>
  <c r="H145" s="1"/>
  <c r="H147"/>
  <c r="H142"/>
  <c r="H141" s="1"/>
  <c r="H143"/>
  <c r="H138"/>
  <c r="H137" s="1"/>
  <c r="H139"/>
  <c r="H134"/>
  <c r="H133" s="1"/>
  <c r="H135"/>
  <c r="H130"/>
  <c r="H129" s="1"/>
  <c r="H131"/>
  <c r="H120"/>
  <c r="H119" s="1"/>
  <c r="H121"/>
  <c r="H125"/>
  <c r="H124" s="1"/>
  <c r="H123" s="1"/>
  <c r="H116"/>
  <c r="H115" s="1"/>
  <c r="H117"/>
  <c r="H110"/>
  <c r="H109" s="1"/>
  <c r="H111"/>
  <c r="H104"/>
  <c r="H103" s="1"/>
  <c r="H101"/>
  <c r="H100" s="1"/>
  <c r="H98"/>
  <c r="H97" s="1"/>
  <c r="H91"/>
  <c r="H90" s="1"/>
  <c r="H92"/>
  <c r="H88"/>
  <c r="H87" s="1"/>
  <c r="H81"/>
  <c r="H80" s="1"/>
  <c r="H78"/>
  <c r="H75"/>
  <c r="H74" s="1"/>
  <c r="H73" s="1"/>
  <c r="H71"/>
  <c r="H70" s="1"/>
  <c r="H64"/>
  <c r="H63" s="1"/>
  <c r="H61"/>
  <c r="H58"/>
  <c r="H59"/>
  <c r="H56"/>
  <c r="H54"/>
  <c r="H53" s="1"/>
  <c r="H50"/>
  <c r="H49" s="1"/>
  <c r="H47"/>
  <c r="H45"/>
  <c r="H44" s="1"/>
  <c r="H39"/>
  <c r="H38" s="1"/>
  <c r="H40"/>
  <c r="H35"/>
  <c r="H34" s="1"/>
  <c r="H36"/>
  <c r="H30"/>
  <c r="H28"/>
  <c r="H27" s="1"/>
  <c r="H25"/>
  <c r="H24" s="1"/>
  <c r="G256"/>
  <c r="G255" s="1"/>
  <c r="G251"/>
  <c r="G250" s="1"/>
  <c r="G249" s="1"/>
  <c r="G248" s="1"/>
  <c r="G247" s="1"/>
  <c r="G246" s="1"/>
  <c r="G244"/>
  <c r="G243" s="1"/>
  <c r="G242"/>
  <c r="G240"/>
  <c r="G239"/>
  <c r="G237"/>
  <c r="G236"/>
  <c r="G233"/>
  <c r="G232"/>
  <c r="G231" s="1"/>
  <c r="G230" s="1"/>
  <c r="G229" s="1"/>
  <c r="G228" s="1"/>
  <c r="G225"/>
  <c r="G224"/>
  <c r="G223" s="1"/>
  <c r="G220"/>
  <c r="G219" s="1"/>
  <c r="G218" s="1"/>
  <c r="G215"/>
  <c r="G214"/>
  <c r="G213" s="1"/>
  <c r="G207"/>
  <c r="G206"/>
  <c r="G205"/>
  <c r="G204"/>
  <c r="G203"/>
  <c r="G202" s="1"/>
  <c r="G200"/>
  <c r="G199" s="1"/>
  <c r="G197"/>
  <c r="G196" s="1"/>
  <c r="G195" s="1"/>
  <c r="G194" s="1"/>
  <c r="G192"/>
  <c r="G191" s="1"/>
  <c r="G190" s="1"/>
  <c r="G188"/>
  <c r="G187"/>
  <c r="G185"/>
  <c r="G184"/>
  <c r="G183" s="1"/>
  <c r="G181"/>
  <c r="G180" s="1"/>
  <c r="G179" s="1"/>
  <c r="G178" s="1"/>
  <c r="G177" s="1"/>
  <c r="G175"/>
  <c r="G174"/>
  <c r="G173" s="1"/>
  <c r="G172"/>
  <c r="G170"/>
  <c r="G169"/>
  <c r="G168" s="1"/>
  <c r="G166"/>
  <c r="G165"/>
  <c r="G164"/>
  <c r="G163" s="1"/>
  <c r="G162" s="1"/>
  <c r="G161" s="1"/>
  <c r="G159"/>
  <c r="G158" s="1"/>
  <c r="G157" s="1"/>
  <c r="G155"/>
  <c r="G154"/>
  <c r="G153" s="1"/>
  <c r="G151"/>
  <c r="G150" s="1"/>
  <c r="G149" s="1"/>
  <c r="G147"/>
  <c r="G146"/>
  <c r="G145" s="1"/>
  <c r="G143"/>
  <c r="G142" s="1"/>
  <c r="G141" s="1"/>
  <c r="G139"/>
  <c r="G138"/>
  <c r="G137" s="1"/>
  <c r="G135"/>
  <c r="G134" s="1"/>
  <c r="G133" s="1"/>
  <c r="G131"/>
  <c r="G130"/>
  <c r="G129" s="1"/>
  <c r="G128" s="1"/>
  <c r="G127" s="1"/>
  <c r="G125"/>
  <c r="G124" s="1"/>
  <c r="G123" s="1"/>
  <c r="G121"/>
  <c r="G120"/>
  <c r="G119" s="1"/>
  <c r="G117"/>
  <c r="G116"/>
  <c r="G115"/>
  <c r="G114" s="1"/>
  <c r="G113" s="1"/>
  <c r="G111"/>
  <c r="G110"/>
  <c r="G109" s="1"/>
  <c r="G108"/>
  <c r="G107" s="1"/>
  <c r="G104"/>
  <c r="G103"/>
  <c r="G101"/>
  <c r="G100"/>
  <c r="G98"/>
  <c r="G97"/>
  <c r="G96" s="1"/>
  <c r="G95"/>
  <c r="G94" s="1"/>
  <c r="G92"/>
  <c r="G91" s="1"/>
  <c r="G90" s="1"/>
  <c r="G88"/>
  <c r="G87"/>
  <c r="G86" s="1"/>
  <c r="G85"/>
  <c r="G84" s="1"/>
  <c r="G83" s="1"/>
  <c r="G81"/>
  <c r="G80"/>
  <c r="G78"/>
  <c r="G77"/>
  <c r="G75"/>
  <c r="G74"/>
  <c r="G73" s="1"/>
  <c r="G71"/>
  <c r="G70" s="1"/>
  <c r="G64"/>
  <c r="G63" s="1"/>
  <c r="G61"/>
  <c r="G59"/>
  <c r="G58"/>
  <c r="G56"/>
  <c r="G54"/>
  <c r="G53" s="1"/>
  <c r="G52" s="1"/>
  <c r="G50"/>
  <c r="G49"/>
  <c r="G47"/>
  <c r="G45"/>
  <c r="G44" s="1"/>
  <c r="G40"/>
  <c r="G39" s="1"/>
  <c r="G38" s="1"/>
  <c r="G36"/>
  <c r="G35"/>
  <c r="G34" s="1"/>
  <c r="G33" s="1"/>
  <c r="G30"/>
  <c r="G28"/>
  <c r="G27"/>
  <c r="G25"/>
  <c r="G24"/>
  <c r="G20"/>
  <c r="G19"/>
  <c r="G18" s="1"/>
  <c r="G17" s="1"/>
  <c r="G16" s="1"/>
  <c r="G13"/>
  <c r="G12" s="1"/>
  <c r="G11" s="1"/>
  <c r="G10" s="1"/>
  <c r="G9" s="1"/>
  <c r="F258"/>
  <c r="H20"/>
  <c r="H19" s="1"/>
  <c r="H13"/>
  <c r="H12" s="1"/>
  <c r="H11" s="1"/>
  <c r="H10" s="1"/>
  <c r="H9" s="1"/>
  <c r="F240"/>
  <c r="F233"/>
  <c r="F220"/>
  <c r="I186" l="1"/>
  <c r="H250"/>
  <c r="H249" s="1"/>
  <c r="H248" s="1"/>
  <c r="H247" s="1"/>
  <c r="H246" s="1"/>
  <c r="H232"/>
  <c r="H231" s="1"/>
  <c r="H230" s="1"/>
  <c r="H229" s="1"/>
  <c r="H228" s="1"/>
  <c r="H212"/>
  <c r="H211" s="1"/>
  <c r="H210" s="1"/>
  <c r="H209" s="1"/>
  <c r="H195"/>
  <c r="H194" s="1"/>
  <c r="H183"/>
  <c r="H173"/>
  <c r="H172"/>
  <c r="H163"/>
  <c r="H128"/>
  <c r="H127" s="1"/>
  <c r="H114"/>
  <c r="H113" s="1"/>
  <c r="H108"/>
  <c r="H107" s="1"/>
  <c r="H95"/>
  <c r="H94" s="1"/>
  <c r="H96"/>
  <c r="H85"/>
  <c r="H84" s="1"/>
  <c r="H83" s="1"/>
  <c r="H86"/>
  <c r="H77"/>
  <c r="H69"/>
  <c r="H68"/>
  <c r="H67" s="1"/>
  <c r="H66" s="1"/>
  <c r="H52"/>
  <c r="H42"/>
  <c r="H43"/>
  <c r="H33"/>
  <c r="H18"/>
  <c r="H17" s="1"/>
  <c r="H16" s="1"/>
  <c r="G43"/>
  <c r="G42"/>
  <c r="G69"/>
  <c r="G68"/>
  <c r="G67" s="1"/>
  <c r="G66" s="1"/>
  <c r="G32"/>
  <c r="G8" s="1"/>
  <c r="G7" s="1"/>
  <c r="G258" s="1"/>
  <c r="G106"/>
  <c r="G212"/>
  <c r="G211" s="1"/>
  <c r="G210" s="1"/>
  <c r="G209" s="1"/>
  <c r="H162" l="1"/>
  <c r="H161" s="1"/>
  <c r="H106" s="1"/>
  <c r="H32"/>
  <c r="H8" s="1"/>
  <c r="H7" l="1"/>
  <c r="H258" s="1"/>
  <c r="F256" l="1"/>
  <c r="F255" s="1"/>
  <c r="F244"/>
  <c r="F243" s="1"/>
  <c r="F237"/>
  <c r="F236" s="1"/>
  <c r="F207"/>
  <c r="F200"/>
  <c r="F199" s="1"/>
  <c r="F197"/>
  <c r="F196" s="1"/>
  <c r="F192"/>
  <c r="F191" s="1"/>
  <c r="F190" s="1"/>
  <c r="F188"/>
  <c r="F181"/>
  <c r="F180" s="1"/>
  <c r="F179" s="1"/>
  <c r="F178" s="1"/>
  <c r="F175"/>
  <c r="F174" s="1"/>
  <c r="F170"/>
  <c r="F169" s="1"/>
  <c r="F168" s="1"/>
  <c r="F166"/>
  <c r="F159"/>
  <c r="F158" s="1"/>
  <c r="F157" s="1"/>
  <c r="F155"/>
  <c r="F154"/>
  <c r="F153" s="1"/>
  <c r="F151"/>
  <c r="F150" s="1"/>
  <c r="F149" s="1"/>
  <c r="F147"/>
  <c r="F146" s="1"/>
  <c r="F145" s="1"/>
  <c r="F143"/>
  <c r="F142" s="1"/>
  <c r="F141" s="1"/>
  <c r="F139"/>
  <c r="F138" s="1"/>
  <c r="F137" s="1"/>
  <c r="F135"/>
  <c r="F134" s="1"/>
  <c r="F133" s="1"/>
  <c r="F131"/>
  <c r="F130" s="1"/>
  <c r="F129" s="1"/>
  <c r="F125"/>
  <c r="F124" s="1"/>
  <c r="F123" s="1"/>
  <c r="F121"/>
  <c r="F120" s="1"/>
  <c r="F119" s="1"/>
  <c r="F117"/>
  <c r="F111"/>
  <c r="F104"/>
  <c r="F103" s="1"/>
  <c r="F101"/>
  <c r="F100" s="1"/>
  <c r="F98"/>
  <c r="F97" s="1"/>
  <c r="F92"/>
  <c r="F91" s="1"/>
  <c r="F90" s="1"/>
  <c r="F88"/>
  <c r="F87" s="1"/>
  <c r="F81"/>
  <c r="F80" s="1"/>
  <c r="F78"/>
  <c r="F75"/>
  <c r="F74" s="1"/>
  <c r="F73" s="1"/>
  <c r="F71"/>
  <c r="F70" s="1"/>
  <c r="F64"/>
  <c r="F63" s="1"/>
  <c r="F61"/>
  <c r="F59"/>
  <c r="F58" s="1"/>
  <c r="F56"/>
  <c r="F54"/>
  <c r="F53" s="1"/>
  <c r="F50"/>
  <c r="F49" s="1"/>
  <c r="F47"/>
  <c r="F45"/>
  <c r="F44" s="1"/>
  <c r="F40"/>
  <c r="F39" s="1"/>
  <c r="F38" s="1"/>
  <c r="F36"/>
  <c r="F35" s="1"/>
  <c r="F34" s="1"/>
  <c r="F30"/>
  <c r="F28"/>
  <c r="F27" s="1"/>
  <c r="F25"/>
  <c r="F24" s="1"/>
  <c r="F20"/>
  <c r="F19" s="1"/>
  <c r="F13"/>
  <c r="F12" s="1"/>
  <c r="F11" s="1"/>
  <c r="F10" s="1"/>
  <c r="F9" s="1"/>
  <c r="H12" i="1"/>
  <c r="G12"/>
  <c r="E32"/>
  <c r="D30"/>
  <c r="D28"/>
  <c r="D26"/>
  <c r="D24"/>
  <c r="D19"/>
  <c r="D16"/>
  <c r="D14"/>
  <c r="D8"/>
  <c r="D32" s="1"/>
  <c r="E16"/>
  <c r="E30"/>
  <c r="E28"/>
  <c r="E26"/>
  <c r="E24"/>
  <c r="E19"/>
  <c r="E14"/>
  <c r="E8"/>
  <c r="F43" i="3" l="1"/>
  <c r="F225"/>
  <c r="F224" s="1"/>
  <c r="F223" s="1"/>
  <c r="F251"/>
  <c r="F250" s="1"/>
  <c r="F249" s="1"/>
  <c r="F248" s="1"/>
  <c r="F247" s="1"/>
  <c r="F246" s="1"/>
  <c r="F165"/>
  <c r="F164" s="1"/>
  <c r="F187"/>
  <c r="F204"/>
  <c r="F203" s="1"/>
  <c r="F202" s="1"/>
  <c r="F219"/>
  <c r="F218" s="1"/>
  <c r="F239"/>
  <c r="F33"/>
  <c r="F110"/>
  <c r="F116"/>
  <c r="F115" s="1"/>
  <c r="F114" s="1"/>
  <c r="F113" s="1"/>
  <c r="F163"/>
  <c r="F185"/>
  <c r="F184" s="1"/>
  <c r="F183" s="1"/>
  <c r="F206"/>
  <c r="F205" s="1"/>
  <c r="F215"/>
  <c r="F214" s="1"/>
  <c r="F213" s="1"/>
  <c r="F96"/>
  <c r="F177"/>
  <c r="F232"/>
  <c r="F69"/>
  <c r="F68"/>
  <c r="F85"/>
  <c r="F84" s="1"/>
  <c r="F86"/>
  <c r="F173"/>
  <c r="F172"/>
  <c r="F42"/>
  <c r="F95"/>
  <c r="F94" s="1"/>
  <c r="F195"/>
  <c r="F194" s="1"/>
  <c r="F242"/>
  <c r="F231" s="1"/>
  <c r="F230" s="1"/>
  <c r="F229" s="1"/>
  <c r="F228" s="1"/>
  <c r="F18"/>
  <c r="F17" s="1"/>
  <c r="F16" s="1"/>
  <c r="F52"/>
  <c r="F128"/>
  <c r="F127" s="1"/>
  <c r="F77"/>
  <c r="F67" s="1"/>
  <c r="F66" s="1"/>
  <c r="H9" i="1"/>
  <c r="H10"/>
  <c r="H11"/>
  <c r="H13"/>
  <c r="H15"/>
  <c r="H17"/>
  <c r="H18"/>
  <c r="H20"/>
  <c r="H21"/>
  <c r="H22"/>
  <c r="H23"/>
  <c r="H25"/>
  <c r="H27"/>
  <c r="H29"/>
  <c r="H31"/>
  <c r="G9"/>
  <c r="G10"/>
  <c r="G11"/>
  <c r="G13"/>
  <c r="G15"/>
  <c r="G17"/>
  <c r="G18"/>
  <c r="G20"/>
  <c r="G21"/>
  <c r="G22"/>
  <c r="G23"/>
  <c r="G25"/>
  <c r="G27"/>
  <c r="G29"/>
  <c r="G31"/>
  <c r="F212" i="3" l="1"/>
  <c r="F211" s="1"/>
  <c r="F210" s="1"/>
  <c r="F209" s="1"/>
  <c r="F162"/>
  <c r="F161" s="1"/>
  <c r="F109"/>
  <c r="F108"/>
  <c r="F107" s="1"/>
  <c r="F106" s="1"/>
  <c r="F32"/>
  <c r="F8" s="1"/>
  <c r="F83"/>
  <c r="F24" i="1"/>
  <c r="F26"/>
  <c r="F28"/>
  <c r="F30"/>
  <c r="F19"/>
  <c r="F16"/>
  <c r="F14"/>
  <c r="F8"/>
  <c r="F7" i="3" l="1"/>
  <c r="F32" i="1"/>
  <c r="H8"/>
  <c r="G8"/>
  <c r="H19"/>
  <c r="G19"/>
  <c r="H30"/>
  <c r="G30"/>
  <c r="H26"/>
  <c r="G26"/>
  <c r="H14"/>
  <c r="G14"/>
  <c r="H28"/>
  <c r="G28"/>
  <c r="H24"/>
  <c r="G24"/>
  <c r="H16"/>
  <c r="G16"/>
  <c r="H32" l="1"/>
  <c r="G32" l="1"/>
</calcChain>
</file>

<file path=xl/sharedStrings.xml><?xml version="1.0" encoding="utf-8"?>
<sst xmlns="http://schemas.openxmlformats.org/spreadsheetml/2006/main" count="1477" uniqueCount="376">
  <si>
    <t>Наименование</t>
  </si>
  <si>
    <t>Рз</t>
  </si>
  <si>
    <t>Пр</t>
  </si>
  <si>
    <t>Уточненная сводная бюджетная роспись, тыс.руб.</t>
  </si>
  <si>
    <t>Исполнено, тыс.руб.</t>
  </si>
  <si>
    <t>% исполнения к уточн.сводной бюджетной росписи</t>
  </si>
  <si>
    <t>Сумма, всего</t>
  </si>
  <si>
    <t>Всего</t>
  </si>
  <si>
    <t>ОБЩЕГОСУДАРСТВЕННЫЕ ВОПРОСЫ</t>
  </si>
  <si>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</si>
  <si>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</si>
  <si>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</si>
  <si>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</si>
  <si>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</si>
  <si>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</si>
  <si>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</si>
  <si>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</si>
  <si>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</si>
  <si>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</si>
  <si>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</si>
  <si>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</si>
  <si>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</si>
  <si>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</si>
  <si>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</si>
  <si>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</si>
  <si>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</si>
  <si>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КУЛЬТУРА, КИНЕМАТОГРАФИЯ</t>
  </si>
  <si>
    <t>Культура</t>
  </si>
  <si>
    <t>СОЦИАЛЬНАЯ ПОЛИТИКА</t>
  </si>
  <si>
    <t>Социальное обеспечение населения</t>
  </si>
  <si>
    <t>ФИЗИЧЕСКАЯ КУЛЬТУРА И СПОРТ</t>
  </si>
  <si>
    <t>Физическая культура</t>
  </si>
  <si>
    <t>Итого</t>
  </si>
  <si>
    <t>% исполнения</t>
  </si>
  <si>
    <t>Получение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</si>
  <si>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</si>
  <si>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</si>
  <si>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</si>
  <si>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</si>
  <si>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000 01 05 00 00 00 0000 000</t>
  </si>
  <si>
    <t>000 01 06 00 00 00 0000 000</t>
  </si>
  <si>
    <t>Утверждено решением сессии, тыс.руб.</t>
  </si>
  <si>
    <t>% исполнения к утвержд. решению</t>
  </si>
  <si>
    <t>% исполнения к уточн. сводной бюджетной росписи</t>
  </si>
  <si>
    <t>01</t>
  </si>
  <si>
    <t>Фонд оплаты труда государственных (муниципальных) органов</t>
  </si>
  <si>
    <t>04</t>
  </si>
  <si>
    <t>Уплата иных платежей</t>
  </si>
  <si>
    <t>02</t>
  </si>
  <si>
    <t>03</t>
  </si>
  <si>
    <t>Иные выплаты населению</t>
  </si>
  <si>
    <t>08</t>
  </si>
  <si>
    <t>Субсидии бюджетным учреждениям на иные цели</t>
  </si>
  <si>
    <t>11</t>
  </si>
  <si>
    <t>10</t>
  </si>
  <si>
    <t>13</t>
  </si>
  <si>
    <t>09</t>
  </si>
  <si>
    <t>12</t>
  </si>
  <si>
    <t>06</t>
  </si>
  <si>
    <t>07</t>
  </si>
  <si>
    <t>00</t>
  </si>
  <si>
    <t>Наименование платежей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</si>
  <si>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</si>
  <si>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</si>
  <si>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</si>
  <si>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Единый сельскохозяйственный налог </t>
  </si>
  <si>
    <t>Иные выплаты персоналу государственных (муниципальных) органов, за исключением фонда оплаты труда</t>
  </si>
  <si>
    <t>Иные выплаты персоналу учреждений, за исключением фонда оплаты труда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</si>
  <si>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</si>
  <si>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</si>
  <si>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Специальные расходы</t>
  </si>
  <si>
    <t>к решению Совета депутатов  МО ГП "Город Гусиноозерск"</t>
  </si>
  <si>
    <t>Приложение 2</t>
  </si>
  <si>
    <t>от "____" ______ 2021 №___</t>
  </si>
  <si>
    <t xml:space="preserve">Ведомственная структура  расходов бюджета  муниципального образования городское поселение "Город Гусиноозерск"  за 2020 год   </t>
  </si>
  <si>
    <t>Исполнено за 2020 год, тыс.руб.</t>
  </si>
  <si>
    <t>Приложение 3</t>
  </si>
  <si>
    <t>Расходы бюджета муниципального образования городское поселение "Город Гусиноозерск" по разделам и подразделам классификации расходов бюджетов за 2020 год</t>
  </si>
  <si>
    <t>Профессиональная подготовка, переподготовка и повышение квалификации</t>
  </si>
  <si>
    <t>% исполнения к утвержд. решению сессии</t>
  </si>
  <si>
    <t>Администрация МО "Город Гусиноозерск"</t>
  </si>
  <si>
    <t>000 00 000 00</t>
  </si>
  <si>
    <t>000</t>
  </si>
  <si>
    <t>Общегосударственные вопросы</t>
  </si>
  <si>
    <t>Руководство и управление в сфере установленных функций органов местного самоуправления</t>
  </si>
  <si>
    <t>999 00 981 00</t>
  </si>
  <si>
    <t>Расходы на обеспечение функционирования высшего должностного лица муниципального образования</t>
  </si>
  <si>
    <t>999 00 981 01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</si>
  <si>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</si>
  <si>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</si>
  <si>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</si>
  <si>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</si>
  <si>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121</t>
  </si>
  <si>
    <t xml:space="preserve">Взносы по обязательному социальному страхованию
на выплаты денежного содержания и иные выплаты работникам
государственных (муниципальных) органов
</t>
  </si>
  <si>
    <t>129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</si>
  <si>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</si>
  <si>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 xml:space="preserve">Расходы на обеспечение функций  органов местного самоуправления </t>
  </si>
  <si>
    <t>999 00 981 02</t>
  </si>
  <si>
    <t xml:space="preserve">Фонд оплаты труда государственных (муниципальных) органов </t>
  </si>
  <si>
    <t>122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</si>
  <si>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</si>
  <si>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</si>
  <si>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</si>
  <si>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</si>
  <si>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 для обеспечения
государственных (муниципальных) нужд</t>
  </si>
  <si>
    <t>244</t>
  </si>
  <si>
    <t>Иные бюджетные ассигнования</t>
  </si>
  <si>
    <t>999 00 9 81 02</t>
  </si>
  <si>
    <t>800</t>
  </si>
  <si>
    <t>Уплата налогов, сборов и иных платежей</t>
  </si>
  <si>
    <t>850</t>
  </si>
  <si>
    <t>853</t>
  </si>
  <si>
    <t>999 00 8 86 01</t>
  </si>
  <si>
    <t>Резервный фонд финансирования непредвиденных расходов администрации</t>
  </si>
  <si>
    <t>Муниципальная целевая программа «Модернизация, развитие и использование информационных и коммуникационных технологий в МО ГП "Город Гусиноозерск" на 2018-2020 годы»</t>
  </si>
  <si>
    <t>010 00 0 00 00</t>
  </si>
  <si>
    <t>Модернизация, развитие и использование информационных и коммуникационных технологий</t>
  </si>
  <si>
    <t>010 01 104 00</t>
  </si>
  <si>
    <t xml:space="preserve">Предоставление субсидий бюджетным, автономным учреждениям и иным некоммерческим организациям </t>
  </si>
  <si>
    <t>600</t>
  </si>
  <si>
    <t>Субсидии бюджетным учреждениям</t>
  </si>
  <si>
    <t>610</t>
  </si>
  <si>
    <t>611</t>
  </si>
  <si>
    <t>Финансовое обеспечение расходных обязательств мунициальных образований, связанных с решением социально значимых вопросов местного значения</t>
  </si>
  <si>
    <t>010 01 74440</t>
  </si>
  <si>
    <t>Предоставление субсидий бюджетным, автономным учреждениям и иным некоммерческим организациям</t>
  </si>
  <si>
    <t>МЦП «Развитие и поддержка территориальных общественных самоуправлений на территории МО ГП «Город Гусиноозёрск» в 2020-2022 годах»</t>
  </si>
  <si>
    <t>130 00 000 00</t>
  </si>
  <si>
    <t>Развитие и поддержка территориальных общественных самоуправлений в поселении</t>
  </si>
  <si>
    <t>130 01 802 00</t>
  </si>
  <si>
    <t xml:space="preserve">Социальное обеспечение и иные выплаты населению
</t>
  </si>
  <si>
    <t>300</t>
  </si>
  <si>
    <t>иные выплаты населению</t>
  </si>
  <si>
    <t>360</t>
  </si>
  <si>
    <t>Республиканский конкурс "Лучшее территориальное общественное самоуправление"</t>
  </si>
  <si>
    <t>999 00 7 40 30</t>
  </si>
  <si>
    <t>Выполнение других обязательств муниципального образования</t>
  </si>
  <si>
    <t>999 00 8 82 90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</si>
  <si>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</si>
  <si>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</si>
  <si>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</si>
  <si>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</si>
  <si>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>880</t>
  </si>
  <si>
    <t>Национальная безопасность и правоохранительная деятельность</t>
  </si>
  <si>
    <t>Муниципальная целевая программа «Обеспечение безопасности жизнедеятельности населения на территории
МО ГП «Город Гусиноозерск» на 2020-2022 годы»</t>
  </si>
  <si>
    <t>020 00 000 00</t>
  </si>
  <si>
    <t>Обеспечение безопасности жизнедеятельности населения</t>
  </si>
  <si>
    <t>020 01 105 00</t>
  </si>
  <si>
    <t>Расходы по ликвидации чрезвычайных ситуаций и последствий стихийных бедствий в связи с чрезвычайной ситуацией</t>
  </si>
  <si>
    <t>999 00 Р0200</t>
  </si>
  <si>
    <t>612</t>
  </si>
  <si>
    <t xml:space="preserve">Национальная экономика </t>
  </si>
  <si>
    <t xml:space="preserve">000 00 000 00 </t>
  </si>
  <si>
    <t xml:space="preserve">000 </t>
  </si>
  <si>
    <t>Муниципальная целевая программа «Ремонт и содержание автомобильных дорог общего пользования местного значения поселения, расположенных в границах муниципального образования городское поселение «Город Гусиноозёрск» на 2020-2022 годы»</t>
  </si>
  <si>
    <t>030 01 Д00 00</t>
  </si>
  <si>
    <t>Ремонт и содержание автомобильных дорог общего пользования местного значения поселения</t>
  </si>
  <si>
    <t>Разработка проектной и рабочей документации на "Строительство автомобильной дороги от съезда федеральной дороги А-340 по ул. Тепличная до железнодорожного пункта станции Загустай в г. Гусиноозерск"</t>
  </si>
  <si>
    <t>999 00 S 02 00</t>
  </si>
  <si>
    <t>Капитальные вложения в объекты государственной (муниципальной) собственности</t>
  </si>
  <si>
    <t>400</t>
  </si>
  <si>
    <t xml:space="preserve">Субсидии бюджетным и автономным учреждениям, государственным (муниципальным) унитарным предриятиям на осуществление капитальных вложений в объекты капитального строительства государственной (муниципальной) собственности 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</si>
  <si>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</si>
  <si>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</si>
  <si>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</si>
  <si>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МЦП "Развитие малого и среднего предпринимательства на территории монопрофильного муниципального образования городское поселение "Город Гусиноозерск" на 2020 год"</t>
  </si>
  <si>
    <t>140 00 0 00 00</t>
  </si>
  <si>
    <t>Развитие малого и среднего предпринимательства на территории поселения</t>
  </si>
  <si>
    <t>140 01 803 00</t>
  </si>
  <si>
    <t xml:space="preserve">Субсидии юридическим лицам (кроме некомерческих организаций), индивидуальным пердпринимателям, физическим лицам - производителям товаров, работ, услуг </t>
  </si>
  <si>
    <t>810</t>
  </si>
  <si>
    <t xml:space="preserve">Иные субсидии юридическим лицам (кроме некоммерческих
организаций), индивидуальным предпринимателям, физическим
лицам - производителям товаров, работ, услуг
</t>
  </si>
  <si>
    <t>811</t>
  </si>
  <si>
    <t>999 00 S2К20</t>
  </si>
  <si>
    <t>Жилищно-коммунальное хозяйство</t>
  </si>
  <si>
    <t>05</t>
  </si>
  <si>
    <t>Муниципальная целевая программа "Ремонт и содержание муниципального жилищного фонда в МО ГП "Город Гусиноозерск" на 2020-2022 годы"</t>
  </si>
  <si>
    <t>040 00 000 00</t>
  </si>
  <si>
    <t>Ремонт и содержание муниципального жилищного фонда</t>
  </si>
  <si>
    <t>040 01 106 00</t>
  </si>
  <si>
    <t>Муниципальная программа "Комплексное развитие систем коммунальной инфраструктуры муниципального образования городское поселение "Город Гусиноозерск" до 2020 года".</t>
  </si>
  <si>
    <t>050 00 000 00</t>
  </si>
  <si>
    <t>Комплексное развитие систем коммунальной инфраструктуры</t>
  </si>
  <si>
    <t>050 01 109 00</t>
  </si>
  <si>
    <t>Развитие общественной инфраструктуры, капитальный ремонт, реконструкция, строительство объектов образования, физической культуры и спорта, кльтуры, дорожного хозяйства, жилищно-коммунального хозяйства</t>
  </si>
  <si>
    <t>050 01 S 2140</t>
  </si>
  <si>
    <t>Реализация первоочередных мероприятий по модернизации, капитальному ремонту и подготовке к отопительному сезону объектов коммунальной инфраструктуры, находящихся в муниципальной собственности</t>
  </si>
  <si>
    <t>050 01 S 2980</t>
  </si>
  <si>
    <t>Муниципальная целевая программа "Благоустройство территории МО ГП "Город Гусиноозерск" на 2020-2021 годы"</t>
  </si>
  <si>
    <t>060 00 000 00</t>
  </si>
  <si>
    <t>Благоустройство территории МО ГП "Город Гусиноозерск" по озеленению</t>
  </si>
  <si>
    <t>060 01 101 00</t>
  </si>
  <si>
    <t>Благоустройство территории МО ГП "Город Гусиноозерск" по уличному освещению</t>
  </si>
  <si>
    <t>060 01 102 00</t>
  </si>
  <si>
    <t>Прочие мероприятия по благоустройство территории МО ГП "Город Гусиноозерск"</t>
  </si>
  <si>
    <t>060 01 103 00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</si>
  <si>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из бюджетов поселений</t>
  </si>
  <si>
    <t>060 F2 5 42 40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</si>
  <si>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</si>
  <si>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060 F2 5 55 50</t>
  </si>
  <si>
    <t>060 00 S 2140</t>
  </si>
  <si>
    <t>Расходы на обеспечение деятельности (оказание услуг) специализированной службы по похоронному делу</t>
  </si>
  <si>
    <t>999 00 130 10</t>
  </si>
  <si>
    <t>Субсидии автономным учреждениям</t>
  </si>
  <si>
    <t>620</t>
  </si>
  <si>
    <t>621</t>
  </si>
  <si>
    <t>На первоочередные расходы</t>
  </si>
  <si>
    <t>999 W0 74410</t>
  </si>
  <si>
    <t>Муниципальная целевая программа Управление городского хозяйства и строительства на 2020-2022 год"</t>
  </si>
  <si>
    <t>070 00 000 00</t>
  </si>
  <si>
    <t>Подпрограмма "Обеспечение фуккционирования МБУ "Управление городского хозяйства и строительства"</t>
  </si>
  <si>
    <t>071 00 000 00</t>
  </si>
  <si>
    <t>Материальное оснащение МБУ "Управление городского хозяйства и строительства"</t>
  </si>
  <si>
    <t>071 01 110 00</t>
  </si>
  <si>
    <t>Расходы на обеспечение сбалансированности местных бюджетов по социально-значимым и первоочередным расходам</t>
  </si>
  <si>
    <t>071 01 S2B60</t>
  </si>
  <si>
    <t>Подпрограмма "Материальное оснащение органов местного самоуправления и подведомственых учреждений"</t>
  </si>
  <si>
    <t>072 00 000 00</t>
  </si>
  <si>
    <t>Материальное оснащение органов местного самоуправления и подведомственых учреждений</t>
  </si>
  <si>
    <t>072 01 111 00</t>
  </si>
  <si>
    <t>Образование</t>
  </si>
  <si>
    <t>112</t>
  </si>
  <si>
    <t>Обучение глав поселений РБ для достижения результатов рег проекта "Увеличение доходорв конс бюджета от имущественных налогов"</t>
  </si>
  <si>
    <t>999 00 74420</t>
  </si>
  <si>
    <t>Культура, кинематография</t>
  </si>
  <si>
    <t>Муниципальная целевая программа "Комплексное развитие культуры в МО ГП "Город Гусиноозерск" на 2018-2020 годы"</t>
  </si>
  <si>
    <t>080 00 000 00</t>
  </si>
  <si>
    <t>Комплексное развитие культуры в поселении</t>
  </si>
  <si>
    <t>080 01 113 00</t>
  </si>
  <si>
    <t>Повышение средней заработной платы работников муниципальных учреждений культуры</t>
  </si>
  <si>
    <t>080 00 S 23 40</t>
  </si>
  <si>
    <t>Социальная политика</t>
  </si>
  <si>
    <t xml:space="preserve"> 000</t>
  </si>
  <si>
    <t>000 00 0 00 00</t>
  </si>
  <si>
    <t>999 00 882 90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</si>
  <si>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</si>
  <si>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</si>
  <si>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312</t>
  </si>
  <si>
    <t>Физическая культура и спорт</t>
  </si>
  <si>
    <t>Муниципальная целевая программа "Развитие физической культуры и спорта в МО ГП "Город Гусиноозерск" на 2018-2020 годы"</t>
  </si>
  <si>
    <t>090 00 000 00</t>
  </si>
  <si>
    <t>Развитие физической культуры и спорта в поселении</t>
  </si>
  <si>
    <t>090 01 114 00</t>
  </si>
  <si>
    <t>Совет депутатов муниципального образования городское поселение "Город Гусиноозерск"</t>
  </si>
  <si>
    <t>Расходы на обеспечение функционирования председателя представительного органа муниципального образования</t>
  </si>
  <si>
    <t>999 00 981 03</t>
  </si>
  <si>
    <t>Взносы по обязательному социальному страхованию
на выплаты денежного содержания и иные выплаты работникам
государственных (муниципальных) органов</t>
  </si>
  <si>
    <t>Расходы на обеспечение функционирования руководителя контрольно-счетной палаты муниципального образования и его заместителей</t>
  </si>
  <si>
    <t>999 00 981 05</t>
  </si>
  <si>
    <t>МКУ "Управление по имуществу, архитектуре и градостроительству"</t>
  </si>
  <si>
    <t>Муниципальная целевая программа "Паспортизация, оценка и управление муниципальным имуществом МО ГП "Город Гусиноозерск" на 2020-2022годы"</t>
  </si>
  <si>
    <t>110 00 000 00</t>
  </si>
  <si>
    <t>Расходы на обеспечение деятельности казенного учреждения</t>
  </si>
  <si>
    <t>110 01 201 00</t>
  </si>
  <si>
    <t>Фонд оплаты труда казенных учреждений</t>
  </si>
  <si>
    <t>111</t>
  </si>
  <si>
    <t>Взносы по обязательному социальному страхованию
на выплаты по оплате труда работников и иные выплаты
работникам казенных учреждений</t>
  </si>
  <si>
    <t>119</t>
  </si>
  <si>
    <t xml:space="preserve">Закупка товаров, работ и услуг для государственных (муниципальных) нужд </t>
  </si>
  <si>
    <t>Прочая закупка товаров, работ и услуг для государственных нужд</t>
  </si>
  <si>
    <t>Уплата прочих налогов, сборов и иных платежей</t>
  </si>
  <si>
    <t>852</t>
  </si>
  <si>
    <t>Оценка недвижимости, изготовление технических планов, технических паспортов, признание прав и регулирование отношений по муниципальной собственности</t>
  </si>
  <si>
    <t>110 01 202 00</t>
  </si>
  <si>
    <t>МКУ "Управление финансов, бухгалтерского учета и отчетности"</t>
  </si>
  <si>
    <t>Муниципальная целевая программа «Управление финансами и ведение бухгалтерского учета муниципального образования городское поселение «Город Гусиноозёрск» на 2020-2022 годы»</t>
  </si>
  <si>
    <t>120 00 000 00</t>
  </si>
  <si>
    <t>Расходы на обеспечение деятельности финансового органа</t>
  </si>
  <si>
    <t>120 01 203 00</t>
  </si>
  <si>
    <t>ВСЕГО РАСХОДОВ</t>
  </si>
  <si>
    <t>Наименование показателя</t>
  </si>
  <si>
    <t>Раздел</t>
  </si>
  <si>
    <t>Подраздел</t>
  </si>
  <si>
    <t>Целевая
статья</t>
  </si>
  <si>
    <t>Вид 
расхода</t>
  </si>
  <si>
    <t>"Об исполнении бюджета муниципального образования городское поселение "Город Гусиноозерск" за 2020 год"</t>
  </si>
  <si>
    <t>Исполнено за 2020 г., тыс.руб.</t>
  </si>
  <si>
    <t>Источники финансирования дефицита бюджета</t>
  </si>
  <si>
    <t>муниципального образования городское поселение "Город Гусиноозерск" на 2020 год</t>
  </si>
  <si>
    <t>(тыс. рублей)</t>
  </si>
  <si>
    <t>Код бюджетной классификации</t>
  </si>
  <si>
    <t>000 01 02 00 00 00 0000 000</t>
  </si>
  <si>
    <t xml:space="preserve">Кредиты кредитных организаций в   
валюте Российской Федерации  </t>
  </si>
  <si>
    <t>847 01 02 00 00 00 0000 700</t>
  </si>
  <si>
    <t>847 01 02 00 00 13 0000 710</t>
  </si>
  <si>
    <t>Получение кредитов от кредитных организаций местным бюджетом в валюте Российской Федерации</t>
  </si>
  <si>
    <t>847 01 02 00 00 00 0000 800</t>
  </si>
  <si>
    <t>847 01 02 00 00 13 0000 810</t>
  </si>
  <si>
    <t>Погашение местным бюджетом
кредитов от кредитных организаций 
в валюте Российской Федерации</t>
  </si>
  <si>
    <t>000 01 03 00 00 00 0000 000</t>
  </si>
  <si>
    <t>847 01 03 00 00 00 0000 700</t>
  </si>
  <si>
    <t>847 01 03 00 00 13 0000 710</t>
  </si>
  <si>
    <t>Получение кредитов от других бюджетов бюджетной системы Российской Федерации  местным бюджетом в валюте Российской Федерации</t>
  </si>
  <si>
    <t>847 01 03 00 00 00 0000 800</t>
  </si>
  <si>
    <t>847 01 03 00 00 13 0000 810</t>
  </si>
  <si>
    <t>Погашение местным бюджетом кредитов от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</si>
  <si>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бюджетов</t>
  </si>
  <si>
    <t xml:space="preserve">847 01 05 02 00 00 0000 500 </t>
  </si>
  <si>
    <t>Увеличение прочих остатков средств бюджетов</t>
  </si>
  <si>
    <t xml:space="preserve">847 01 05 02 01 13 0000 510 </t>
  </si>
  <si>
    <t>Увеличение прочих остатков денежных средств местных бюджетов</t>
  </si>
  <si>
    <t xml:space="preserve">847 01 05 02 00 00 0000 600 </t>
  </si>
  <si>
    <t>Уменьшение прочих остатков средств бюджетов</t>
  </si>
  <si>
    <t xml:space="preserve">847 01 05 02 01 13 0000 610 </t>
  </si>
  <si>
    <t>Уменьшение прочих остатков денежных средств местных бюджетов</t>
  </si>
  <si>
    <t>Иные источники внутреннего финансирования дефицита бюджета</t>
  </si>
  <si>
    <t>847 01 06 05 00 00 0000 500</t>
  </si>
  <si>
    <t>Предоставление бюджетных кредитов внутри страны в валюте Российской Федерации</t>
  </si>
  <si>
    <t>847 01 06 05 01 13 0000 540</t>
  </si>
  <si>
    <t>Предоставление бюджетных кредитов юридическим лицам изместного бюджета в валюте Российской Федерации</t>
  </si>
  <si>
    <t>847 01 06 05 00 00 0000 600</t>
  </si>
  <si>
    <t>Возврат бюджетных кредитов, предоставленных внутри страны в валюте Российской Федерации</t>
  </si>
  <si>
    <t>847 01 06 05 01 13 0000 640</t>
  </si>
  <si>
    <t>Возврат бюджетных кредитов, предоставленных юридическим лицам из местного бюджета в валюте Российской Федерации</t>
  </si>
  <si>
    <t>2020</t>
  </si>
  <si>
    <t>план</t>
  </si>
  <si>
    <t>факт</t>
  </si>
  <si>
    <t>Приложение 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</si>
  <si>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</si>
  <si>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</si>
  <si>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</si>
  <si>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</si>
  <si>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</si>
  <si>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</si>
  <si>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</si>
  <si>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10302261010000110</t>
  </si>
  <si>
    <t>182</t>
  </si>
  <si>
    <t xml:space="preserve"> 10503010011000110</t>
  </si>
  <si>
    <t xml:space="preserve"> 10601030131000110</t>
  </si>
  <si>
    <t xml:space="preserve"> 10606033131000110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</si>
  <si>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</si>
  <si>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843</t>
  </si>
  <si>
    <t xml:space="preserve"> 11105013130000120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</si>
  <si>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</si>
  <si>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 xml:space="preserve"> 11105025130000120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</si>
  <si>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</si>
  <si>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11109045130000120</t>
  </si>
  <si>
    <t>Прочие доходы от оказания платных услуг (работ) получателями средств бюджетов городских поселений</t>
  </si>
  <si>
    <t xml:space="preserve"> 11301995130000130</t>
  </si>
  <si>
    <t>Прочие доходы от компенсации затрат бюджетов городских поселений</t>
  </si>
  <si>
    <t xml:space="preserve"> 11302995130000130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</si>
  <si>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</si>
  <si>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11402053130000410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</si>
  <si>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</si>
  <si>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11406013130000430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</si>
  <si>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</si>
  <si>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 xml:space="preserve"> 11406025130000430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</si>
  <si>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</si>
  <si>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 xml:space="preserve"> 11607090130000140</t>
  </si>
  <si>
    <t>Прочие неналоговые доходы бюджетов городских поселений.</t>
  </si>
  <si>
    <t xml:space="preserve"> 11705050130000180</t>
  </si>
  <si>
    <t>844</t>
  </si>
  <si>
    <t>847</t>
  </si>
  <si>
    <t xml:space="preserve"> 11602020020000140</t>
  </si>
  <si>
    <t>Невыясненные поступления, зачисляемые в бюджеты городских поселений.</t>
  </si>
  <si>
    <t xml:space="preserve"> 11701050130000180</t>
  </si>
  <si>
    <t>Прочие безвозмездные поступления в бюджеты городских поселений от бюджетов муниципальных районов</t>
  </si>
  <si>
    <t xml:space="preserve"> 20290054130000150</t>
  </si>
  <si>
    <t xml:space="preserve"> 10102010010000110</t>
  </si>
  <si>
    <t xml:space="preserve"> 10102020010000110</t>
  </si>
  <si>
    <t xml:space="preserve"> 10102030010000110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</si>
  <si>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 </t>
  </si>
  <si>
    <t xml:space="preserve">Земельный налог с организаций, обладающих земельным участком, расположенным в границах городских поселений </t>
  </si>
  <si>
    <t>Земельный налог с физических лиц, обладающих земельным участком, расположенным в границах городских поселений</t>
  </si>
  <si>
    <t xml:space="preserve"> 10606043130000110</t>
  </si>
  <si>
    <t>Итого доходов</t>
  </si>
  <si>
    <t>0</t>
  </si>
  <si>
    <t>0,00000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</si>
  <si>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   </t>
  </si>
  <si>
    <t xml:space="preserve">Дотации бюджетам городских поселений на выравнивание бюджетной обеспеченности из бюджета субъекта Российской Федерации.    </t>
  </si>
  <si>
    <t xml:space="preserve">20215001130000150  </t>
  </si>
  <si>
    <t xml:space="preserve">Доходы бюджета  муниципального образования городское поселение "Город Гусиноозерск"  за 2020 год   </t>
  </si>
  <si>
    <t>Утверждено кассовым планом, тыс.руб.</t>
  </si>
  <si>
    <t>% исполнения к утвержд. кассовому плану</t>
  </si>
  <si>
    <t>Приложение 4</t>
  </si>
  <si>
    <t xml:space="preserve">ИТОГО источников финансирования </t>
  </si>
</sst>
</file>

<file path=xl/styles.xml><?xml version="1.0" encoding="utf-8"?>
<styleSheet xmlns="http://schemas.openxmlformats.org/spreadsheetml/2006/main">
  <numFmts count="8">
    <numFmt numFmtId="164" formatCode="_-* #,##0.00_р_._-;\-* #,##0.00_р_._-;_-* &quot;-&quot;??_р_._-;_-@_-"/>
    <numFmt numFmtId="165" formatCode="00"/>
    <numFmt numFmtId="166" formatCode="#,##0.0"/>
    <numFmt numFmtId="167" formatCode="0.0"/>
    <numFmt numFmtId="168" formatCode="#,##0.00000;[Red]\-#,##0.00000"/>
    <numFmt numFmtId="169" formatCode="0.00000"/>
    <numFmt numFmtId="170" formatCode="#,##0.00000"/>
    <numFmt numFmtId="171" formatCode="#,##0.00000_ ;\-#,##0.00000\ "/>
  </numFmts>
  <fonts count="2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0" fontId="7" fillId="0" borderId="0"/>
    <xf numFmtId="0" fontId="15" fillId="0" borderId="0"/>
    <xf numFmtId="0" fontId="7" fillId="0" borderId="0"/>
    <xf numFmtId="9" fontId="6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17" fillId="0" borderId="0"/>
    <xf numFmtId="0" fontId="4" fillId="0" borderId="0"/>
    <xf numFmtId="0" fontId="3" fillId="0" borderId="0"/>
    <xf numFmtId="0" fontId="18" fillId="0" borderId="0"/>
    <xf numFmtId="0" fontId="2" fillId="0" borderId="0"/>
    <xf numFmtId="0" fontId="19" fillId="0" borderId="0"/>
    <xf numFmtId="0" fontId="7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8" fillId="0" borderId="0" xfId="0" applyFont="1"/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/>
    <xf numFmtId="0" fontId="12" fillId="0" borderId="0" xfId="6" applyFont="1"/>
    <xf numFmtId="0" fontId="12" fillId="0" borderId="0" xfId="6" applyFont="1" applyBorder="1"/>
    <xf numFmtId="0" fontId="12" fillId="0" borderId="0" xfId="6" applyFont="1" applyFill="1" applyBorder="1" applyAlignment="1">
      <alignment horizontal="center"/>
    </xf>
    <xf numFmtId="0" fontId="12" fillId="0" borderId="0" xfId="6" applyFont="1" applyFill="1" applyBorder="1"/>
    <xf numFmtId="0" fontId="12" fillId="0" borderId="0" xfId="6" applyFont="1" applyAlignment="1">
      <alignment horizontal="center"/>
    </xf>
    <xf numFmtId="0" fontId="8" fillId="0" borderId="0" xfId="0" applyFont="1" applyFill="1"/>
    <xf numFmtId="0" fontId="8" fillId="0" borderId="0" xfId="2" applyFont="1" applyFill="1"/>
    <xf numFmtId="0" fontId="8" fillId="0" borderId="0" xfId="2" applyFont="1" applyFill="1" applyAlignment="1">
      <alignment horizontal="center"/>
    </xf>
    <xf numFmtId="0" fontId="20" fillId="0" borderId="0" xfId="0" applyFont="1" applyFill="1" applyAlignment="1">
      <alignment horizontal="right"/>
    </xf>
    <xf numFmtId="49" fontId="14" fillId="0" borderId="1" xfId="0" applyNumberFormat="1" applyFont="1" applyFill="1" applyBorder="1" applyAlignment="1">
      <alignment vertical="center" wrapText="1"/>
    </xf>
    <xf numFmtId="170" fontId="14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3" fillId="0" borderId="1" xfId="2" applyNumberFormat="1" applyFont="1" applyFill="1" applyBorder="1" applyAlignment="1">
      <alignment vertical="center"/>
    </xf>
    <xf numFmtId="170" fontId="13" fillId="0" borderId="1" xfId="0" applyNumberFormat="1" applyFont="1" applyFill="1" applyBorder="1" applyAlignment="1">
      <alignment vertical="center" wrapText="1"/>
    </xf>
    <xf numFmtId="170" fontId="13" fillId="0" borderId="1" xfId="2" applyNumberFormat="1" applyFont="1" applyFill="1" applyBorder="1" applyAlignment="1">
      <alignment vertical="center"/>
    </xf>
    <xf numFmtId="4" fontId="14" fillId="0" borderId="1" xfId="2" applyNumberFormat="1" applyFont="1" applyFill="1" applyBorder="1" applyAlignment="1">
      <alignment vertical="center"/>
    </xf>
    <xf numFmtId="0" fontId="10" fillId="0" borderId="0" xfId="2" applyFont="1" applyFill="1"/>
    <xf numFmtId="0" fontId="10" fillId="0" borderId="0" xfId="8" applyNumberFormat="1" applyFont="1" applyFill="1" applyBorder="1" applyAlignment="1" applyProtection="1">
      <alignment vertical="center" wrapText="1"/>
      <protection hidden="1"/>
    </xf>
    <xf numFmtId="0" fontId="8" fillId="0" borderId="0" xfId="2" applyFont="1" applyFill="1" applyBorder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20" fillId="0" borderId="0" xfId="0" applyFont="1" applyFill="1"/>
    <xf numFmtId="167" fontId="20" fillId="0" borderId="0" xfId="0" applyNumberFormat="1" applyFont="1" applyFill="1" applyAlignment="1">
      <alignment horizontal="right"/>
    </xf>
    <xf numFmtId="0" fontId="13" fillId="0" borderId="0" xfId="0" applyFont="1"/>
    <xf numFmtId="0" fontId="23" fillId="0" borderId="1" xfId="0" quotePrefix="1" applyNumberFormat="1" applyFont="1" applyBorder="1" applyAlignment="1">
      <alignment horizontal="center" wrapText="1"/>
    </xf>
    <xf numFmtId="49" fontId="23" fillId="0" borderId="1" xfId="0" quotePrefix="1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11" fillId="0" borderId="0" xfId="0" applyFont="1"/>
    <xf numFmtId="0" fontId="14" fillId="0" borderId="0" xfId="0" applyFont="1"/>
    <xf numFmtId="170" fontId="13" fillId="0" borderId="0" xfId="0" applyNumberFormat="1" applyFont="1"/>
    <xf numFmtId="2" fontId="13" fillId="0" borderId="1" xfId="0" applyNumberFormat="1" applyFont="1" applyBorder="1"/>
    <xf numFmtId="170" fontId="13" fillId="2" borderId="1" xfId="11" applyNumberFormat="1" applyFont="1" applyFill="1" applyBorder="1" applyAlignment="1" applyProtection="1">
      <alignment horizontal="right" wrapText="1"/>
      <protection hidden="1"/>
    </xf>
    <xf numFmtId="171" fontId="23" fillId="0" borderId="1" xfId="0" applyNumberFormat="1" applyFont="1" applyBorder="1" applyAlignment="1">
      <alignment horizontal="right" shrinkToFit="1"/>
    </xf>
    <xf numFmtId="170" fontId="22" fillId="2" borderId="1" xfId="7" applyNumberFormat="1" applyFont="1" applyFill="1" applyBorder="1" applyAlignment="1">
      <alignment horizontal="right"/>
    </xf>
    <xf numFmtId="171" fontId="23" fillId="2" borderId="1" xfId="0" applyNumberFormat="1" applyFont="1" applyFill="1" applyBorder="1" applyAlignment="1">
      <alignment horizontal="right" shrinkToFit="1"/>
    </xf>
    <xf numFmtId="170" fontId="23" fillId="0" borderId="1" xfId="0" applyNumberFormat="1" applyFont="1" applyBorder="1" applyAlignment="1">
      <alignment horizontal="right"/>
    </xf>
    <xf numFmtId="169" fontId="14" fillId="0" borderId="1" xfId="0" applyNumberFormat="1" applyFont="1" applyFill="1" applyBorder="1" applyAlignment="1">
      <alignment vertical="center"/>
    </xf>
    <xf numFmtId="169" fontId="13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4" fillId="0" borderId="1" xfId="2" applyNumberFormat="1" applyFont="1" applyFill="1" applyBorder="1" applyAlignment="1" applyProtection="1">
      <alignment horizontal="center"/>
      <protection hidden="1"/>
    </xf>
    <xf numFmtId="168" fontId="14" fillId="0" borderId="1" xfId="2" applyNumberFormat="1" applyFont="1" applyFill="1" applyBorder="1" applyAlignment="1" applyProtection="1">
      <protection hidden="1"/>
    </xf>
    <xf numFmtId="167" fontId="14" fillId="0" borderId="1" xfId="0" applyNumberFormat="1" applyFont="1" applyFill="1" applyBorder="1"/>
    <xf numFmtId="165" fontId="13" fillId="0" borderId="1" xfId="2" applyNumberFormat="1" applyFont="1" applyFill="1" applyBorder="1" applyAlignment="1" applyProtection="1">
      <alignment horizontal="center"/>
      <protection hidden="1"/>
    </xf>
    <xf numFmtId="168" fontId="13" fillId="0" borderId="1" xfId="2" applyNumberFormat="1" applyFont="1" applyFill="1" applyBorder="1" applyAlignment="1" applyProtection="1">
      <protection hidden="1"/>
    </xf>
    <xf numFmtId="168" fontId="13" fillId="0" borderId="1" xfId="0" applyNumberFormat="1" applyFont="1" applyFill="1" applyBorder="1"/>
    <xf numFmtId="167" fontId="13" fillId="0" borderId="1" xfId="0" applyNumberFormat="1" applyFont="1" applyFill="1" applyBorder="1"/>
    <xf numFmtId="0" fontId="13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4" applyNumberFormat="1" applyFont="1" applyFill="1" applyBorder="1" applyAlignment="1" applyProtection="1">
      <alignment horizontal="center" vertical="center" wrapText="1"/>
      <protection hidden="1"/>
    </xf>
    <xf numFmtId="0" fontId="13" fillId="2" borderId="4" xfId="4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4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4" applyNumberFormat="1" applyFont="1" applyFill="1" applyBorder="1" applyAlignment="1" applyProtection="1">
      <alignment horizontal="center" vertical="center" wrapText="1"/>
      <protection hidden="1"/>
    </xf>
    <xf numFmtId="49" fontId="14" fillId="0" borderId="2" xfId="0" applyNumberFormat="1" applyFont="1" applyFill="1" applyBorder="1" applyAlignment="1">
      <alignment wrapText="1"/>
    </xf>
    <xf numFmtId="167" fontId="14" fillId="0" borderId="6" xfId="0" applyNumberFormat="1" applyFont="1" applyFill="1" applyBorder="1"/>
    <xf numFmtId="49" fontId="13" fillId="0" borderId="2" xfId="0" applyNumberFormat="1" applyFont="1" applyFill="1" applyBorder="1" applyAlignment="1">
      <alignment wrapText="1"/>
    </xf>
    <xf numFmtId="167" fontId="13" fillId="0" borderId="6" xfId="0" applyNumberFormat="1" applyFont="1" applyFill="1" applyBorder="1"/>
    <xf numFmtId="49" fontId="13" fillId="2" borderId="2" xfId="0" applyNumberFormat="1" applyFont="1" applyFill="1" applyBorder="1" applyAlignment="1">
      <alignment wrapText="1"/>
    </xf>
    <xf numFmtId="168" fontId="14" fillId="0" borderId="8" xfId="2" applyNumberFormat="1" applyFont="1" applyFill="1" applyBorder="1" applyAlignment="1" applyProtection="1">
      <alignment horizontal="right" vertical="center" wrapText="1"/>
      <protection hidden="1"/>
    </xf>
    <xf numFmtId="167" fontId="14" fillId="0" borderId="8" xfId="0" applyNumberFormat="1" applyFont="1" applyFill="1" applyBorder="1"/>
    <xf numFmtId="167" fontId="14" fillId="0" borderId="9" xfId="0" applyNumberFormat="1" applyFont="1" applyFill="1" applyBorder="1"/>
    <xf numFmtId="0" fontId="13" fillId="0" borderId="3" xfId="11" applyNumberFormat="1" applyFont="1" applyFill="1" applyBorder="1" applyAlignment="1" applyProtection="1">
      <alignment horizontal="center" vertical="center" wrapText="1"/>
      <protection hidden="1"/>
    </xf>
    <xf numFmtId="166" fontId="13" fillId="0" borderId="4" xfId="11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10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10" applyNumberFormat="1" applyFont="1" applyFill="1" applyBorder="1" applyAlignment="1" applyProtection="1">
      <alignment horizontal="center" vertical="center" wrapText="1"/>
      <protection hidden="1"/>
    </xf>
    <xf numFmtId="0" fontId="23" fillId="0" borderId="2" xfId="0" applyNumberFormat="1" applyFont="1" applyBorder="1" applyAlignment="1">
      <alignment horizontal="left" wrapText="1"/>
    </xf>
    <xf numFmtId="2" fontId="13" fillId="0" borderId="6" xfId="0" applyNumberFormat="1" applyFont="1" applyBorder="1"/>
    <xf numFmtId="0" fontId="23" fillId="2" borderId="2" xfId="0" applyNumberFormat="1" applyFont="1" applyFill="1" applyBorder="1" applyAlignment="1">
      <alignment horizontal="left" wrapText="1"/>
    </xf>
    <xf numFmtId="0" fontId="14" fillId="0" borderId="7" xfId="0" applyFont="1" applyBorder="1"/>
    <xf numFmtId="0" fontId="14" fillId="0" borderId="8" xfId="0" applyFont="1" applyBorder="1"/>
    <xf numFmtId="170" fontId="14" fillId="0" borderId="8" xfId="0" applyNumberFormat="1" applyFont="1" applyBorder="1" applyAlignment="1">
      <alignment horizontal="right"/>
    </xf>
    <xf numFmtId="171" fontId="14" fillId="0" borderId="8" xfId="0" applyNumberFormat="1" applyFont="1" applyBorder="1"/>
    <xf numFmtId="2" fontId="14" fillId="0" borderId="8" xfId="0" applyNumberFormat="1" applyFont="1" applyBorder="1"/>
    <xf numFmtId="2" fontId="14" fillId="0" borderId="9" xfId="0" applyNumberFormat="1" applyFont="1" applyBorder="1"/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4" fontId="14" fillId="0" borderId="6" xfId="2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4" fontId="13" fillId="0" borderId="6" xfId="2" applyNumberFormat="1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24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49" fontId="13" fillId="0" borderId="12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vertical="top" wrapText="1"/>
    </xf>
    <xf numFmtId="2" fontId="21" fillId="0" borderId="2" xfId="0" applyNumberFormat="1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170" fontId="14" fillId="0" borderId="8" xfId="0" applyNumberFormat="1" applyFont="1" applyFill="1" applyBorder="1" applyAlignment="1">
      <alignment vertical="center" wrapText="1"/>
    </xf>
    <xf numFmtId="4" fontId="14" fillId="0" borderId="8" xfId="2" applyNumberFormat="1" applyFont="1" applyFill="1" applyBorder="1" applyAlignment="1">
      <alignment vertical="center"/>
    </xf>
    <xf numFmtId="4" fontId="14" fillId="0" borderId="9" xfId="2" applyNumberFormat="1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3" fillId="0" borderId="6" xfId="6" applyFont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2" fontId="14" fillId="0" borderId="6" xfId="6" applyNumberFormat="1" applyFont="1" applyBorder="1" applyAlignment="1">
      <alignment vertical="center"/>
    </xf>
    <xf numFmtId="2" fontId="13" fillId="0" borderId="6" xfId="6" applyNumberFormat="1" applyFont="1" applyBorder="1" applyAlignment="1">
      <alignment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vertical="center"/>
    </xf>
    <xf numFmtId="169" fontId="14" fillId="0" borderId="8" xfId="0" applyNumberFormat="1" applyFont="1" applyFill="1" applyBorder="1" applyAlignment="1">
      <alignment vertical="center"/>
    </xf>
    <xf numFmtId="2" fontId="14" fillId="0" borderId="9" xfId="6" applyNumberFormat="1" applyFont="1" applyBorder="1" applyAlignme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8" applyNumberFormat="1" applyFont="1" applyFill="1" applyBorder="1" applyAlignment="1" applyProtection="1">
      <alignment horizontal="center" vertical="center" wrapText="1"/>
      <protection hidden="1"/>
    </xf>
    <xf numFmtId="49" fontId="14" fillId="0" borderId="7" xfId="0" applyNumberFormat="1" applyFont="1" applyFill="1" applyBorder="1" applyAlignment="1">
      <alignment horizontal="left"/>
    </xf>
    <xf numFmtId="49" fontId="14" fillId="0" borderId="8" xfId="0" applyNumberFormat="1" applyFont="1" applyFill="1" applyBorder="1" applyAlignment="1">
      <alignment horizontal="left"/>
    </xf>
    <xf numFmtId="0" fontId="10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>
      <alignment horizont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5" xfId="6" applyFont="1" applyBorder="1" applyAlignment="1">
      <alignment horizontal="center" wrapText="1"/>
    </xf>
    <xf numFmtId="0" fontId="14" fillId="0" borderId="6" xfId="6" applyFont="1" applyBorder="1" applyAlignment="1">
      <alignment horizont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1" fontId="13" fillId="0" borderId="0" xfId="0" applyNumberFormat="1" applyFont="1"/>
  </cellXfs>
  <cellStyles count="26">
    <cellStyle name="Обычный" xfId="0" builtinId="0"/>
    <cellStyle name="Обычный 11" xfId="6"/>
    <cellStyle name="Обычный 2" xfId="18"/>
    <cellStyle name="Обычный 2 10 2 3 2" xfId="8"/>
    <cellStyle name="Обычный 2 17 2 2 2" xfId="2"/>
    <cellStyle name="Обычный 2 2" xfId="10"/>
    <cellStyle name="Обычный 2 2 3" xfId="11"/>
    <cellStyle name="Обычный 2 25" xfId="1"/>
    <cellStyle name="Обычный 2 3" xfId="21"/>
    <cellStyle name="Обычный 2 4" xfId="5"/>
    <cellStyle name="Обычный 2 5" xfId="23"/>
    <cellStyle name="Обычный 2 6 2 2 2 2" xfId="3"/>
    <cellStyle name="Обычный 2 6 2 2 2 2 2" xfId="9"/>
    <cellStyle name="Обычный 2 83" xfId="14"/>
    <cellStyle name="Обычный 2 84" xfId="15"/>
    <cellStyle name="Обычный 2 85" xfId="16"/>
    <cellStyle name="Обычный 3" xfId="13"/>
    <cellStyle name="Обычный 4" xfId="17"/>
    <cellStyle name="Обычный 5" xfId="19"/>
    <cellStyle name="Обычный 6" xfId="20"/>
    <cellStyle name="Обычный 7" xfId="22"/>
    <cellStyle name="Обычный_tmp" xfId="4"/>
    <cellStyle name="Обычный_функциональная" xfId="24"/>
    <cellStyle name="Процентный 2 2 2 2" xfId="12"/>
    <cellStyle name="Процентный 2 2 2 2 2" xfId="25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414338</xdr:colOff>
      <xdr:row>4</xdr:row>
      <xdr:rowOff>0</xdr:rowOff>
    </xdr:from>
    <xdr:to>
      <xdr:col>8</xdr:col>
      <xdr:colOff>0</xdr:colOff>
      <xdr:row>4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34288" y="57150"/>
          <a:ext cx="4393406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ru-RU" sz="1000" b="0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№3</a:t>
          </a:r>
          <a:endParaRPr lang="ru-RU" sz="1000" b="0" i="0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88;&#1086;&#1089;&#1087;&#1080;&#1089;&#1100;%202002/&#1050;&#1085;&#1080;&#1075;&#1072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52;&#1086;&#1080;%20&#1076;&#1086;&#1082;&#1091;&#1084;&#1077;&#1085;&#1090;&#1099;\&#1088;&#1086;&#1089;&#1087;&#1080;&#1089;&#1100;%202002\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 раздел"/>
      <sheetName val="Лист6"/>
      <sheetName val="Лист5"/>
      <sheetName val="Лист1"/>
      <sheetName val="Лист8"/>
      <sheetName val="Лист9"/>
      <sheetName val="Лист7"/>
      <sheetName val="Лист3"/>
      <sheetName val="Лист2"/>
      <sheetName val="17 раздел"/>
      <sheetName val="14 разде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1 раздел"/>
      <sheetName val="Лист6"/>
      <sheetName val="Лист5"/>
      <sheetName val="Лист1"/>
      <sheetName val="Лист8"/>
      <sheetName val="Лист9"/>
      <sheetName val="Лист7"/>
      <sheetName val="Лист3"/>
      <sheetName val="Лист2"/>
      <sheetName val="17 раздел"/>
      <sheetName val="14 разде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view="pageBreakPreview" topLeftCell="A31" zoomScale="82" zoomScaleSheetLayoutView="82" workbookViewId="0">
      <selection activeCell="I12" sqref="I12"/>
    </sheetView>
  </sheetViews>
  <sheetFormatPr defaultRowHeight="12.75"/>
  <cols>
    <col min="1" max="1" width="40.28515625" style="36" customWidth="1"/>
    <col min="2" max="2" width="7.28515625" style="36" customWidth="1"/>
    <col min="3" max="3" width="18.42578125" style="36" customWidth="1"/>
    <col min="4" max="4" width="14.28515625" style="36" customWidth="1"/>
    <col min="5" max="5" width="14.42578125" style="36" customWidth="1"/>
    <col min="6" max="6" width="14.5703125" style="36" customWidth="1"/>
    <col min="7" max="7" width="10.140625" style="36" customWidth="1"/>
    <col min="8" max="8" width="11.28515625" style="36" customWidth="1"/>
    <col min="9" max="9" width="14.42578125" style="36" bestFit="1" customWidth="1"/>
    <col min="10" max="16384" width="9.140625" style="36"/>
  </cols>
  <sheetData>
    <row r="1" spans="1:9">
      <c r="G1" s="13"/>
      <c r="H1" s="13" t="s">
        <v>317</v>
      </c>
    </row>
    <row r="2" spans="1:9">
      <c r="G2" s="13"/>
      <c r="H2" s="13" t="s">
        <v>71</v>
      </c>
    </row>
    <row r="3" spans="1:9">
      <c r="G3" s="13"/>
      <c r="H3" s="13" t="s">
        <v>275</v>
      </c>
    </row>
    <row r="4" spans="1:9">
      <c r="G4" s="13"/>
      <c r="H4" s="13" t="s">
        <v>73</v>
      </c>
    </row>
    <row r="5" spans="1:9">
      <c r="G5" s="13"/>
    </row>
    <row r="6" spans="1:9" ht="23.25" customHeight="1">
      <c r="A6" s="123" t="s">
        <v>371</v>
      </c>
      <c r="B6" s="123"/>
      <c r="C6" s="123"/>
      <c r="D6" s="123"/>
      <c r="E6" s="123"/>
      <c r="F6" s="123"/>
      <c r="G6" s="123"/>
    </row>
    <row r="7" spans="1:9" ht="15.75" customHeight="1" thickBot="1">
      <c r="G7" s="13"/>
    </row>
    <row r="8" spans="1:9" s="40" customFormat="1" ht="66" customHeight="1">
      <c r="A8" s="74" t="s">
        <v>61</v>
      </c>
      <c r="B8" s="121" t="s">
        <v>280</v>
      </c>
      <c r="C8" s="122"/>
      <c r="D8" s="75" t="s">
        <v>41</v>
      </c>
      <c r="E8" s="76" t="s">
        <v>372</v>
      </c>
      <c r="F8" s="75" t="s">
        <v>4</v>
      </c>
      <c r="G8" s="76" t="s">
        <v>42</v>
      </c>
      <c r="H8" s="77" t="s">
        <v>373</v>
      </c>
    </row>
    <row r="9" spans="1:9" ht="133.5" customHeight="1">
      <c r="A9" s="78" t="s">
        <v>318</v>
      </c>
      <c r="B9" s="37" t="s">
        <v>89</v>
      </c>
      <c r="C9" s="37" t="s">
        <v>319</v>
      </c>
      <c r="D9" s="44">
        <v>1758.84</v>
      </c>
      <c r="E9" s="44">
        <v>1758.84</v>
      </c>
      <c r="F9" s="45">
        <v>1695.9519399999999</v>
      </c>
      <c r="G9" s="43">
        <f>F9/D9*100</f>
        <v>96.424458165609153</v>
      </c>
      <c r="H9" s="79">
        <f>F9/E9*100</f>
        <v>96.424458165609153</v>
      </c>
      <c r="I9" s="140">
        <f>F9+F10+F11+F12+F13+F14+F15+F16+F17+F18+F19</f>
        <v>50532.486550000001</v>
      </c>
    </row>
    <row r="10" spans="1:9" ht="138.75" customHeight="1">
      <c r="A10" s="78" t="s">
        <v>320</v>
      </c>
      <c r="B10" s="38" t="s">
        <v>89</v>
      </c>
      <c r="C10" s="39" t="s">
        <v>321</v>
      </c>
      <c r="D10" s="44">
        <v>11.05</v>
      </c>
      <c r="E10" s="44">
        <v>11.05</v>
      </c>
      <c r="F10" s="45">
        <v>12.13067</v>
      </c>
      <c r="G10" s="43">
        <f t="shared" ref="G10:G36" si="0">F10/D10*100</f>
        <v>109.7798190045249</v>
      </c>
      <c r="H10" s="79">
        <f t="shared" ref="H10:H36" si="1">F10/E10*100</f>
        <v>109.7798190045249</v>
      </c>
      <c r="I10" s="140">
        <f>F20+F21+F22+F23+F24+F25+F26+F27+F28+F29+F30+F31+F32+F33</f>
        <v>16914.479140000003</v>
      </c>
    </row>
    <row r="11" spans="1:9" ht="124.5" customHeight="1">
      <c r="A11" s="78" t="s">
        <v>322</v>
      </c>
      <c r="B11" s="38" t="s">
        <v>89</v>
      </c>
      <c r="C11" s="39" t="s">
        <v>323</v>
      </c>
      <c r="D11" s="44">
        <v>2269.66</v>
      </c>
      <c r="E11" s="44">
        <v>2269.66</v>
      </c>
      <c r="F11" s="45">
        <v>2281.5318500000003</v>
      </c>
      <c r="G11" s="43">
        <f t="shared" si="0"/>
        <v>100.52306733167084</v>
      </c>
      <c r="H11" s="79">
        <f t="shared" si="1"/>
        <v>100.52306733167084</v>
      </c>
      <c r="I11" s="140">
        <f>F35</f>
        <v>115676.05807</v>
      </c>
    </row>
    <row r="12" spans="1:9" ht="101.25" customHeight="1">
      <c r="A12" s="78" t="s">
        <v>324</v>
      </c>
      <c r="B12" s="38" t="s">
        <v>89</v>
      </c>
      <c r="C12" s="39" t="s">
        <v>325</v>
      </c>
      <c r="D12" s="44">
        <v>-293.93</v>
      </c>
      <c r="E12" s="44">
        <v>-293.93</v>
      </c>
      <c r="F12" s="45">
        <v>-312.65625</v>
      </c>
      <c r="G12" s="43">
        <f t="shared" si="0"/>
        <v>106.37098969142313</v>
      </c>
      <c r="H12" s="79">
        <f t="shared" si="1"/>
        <v>106.37098969142313</v>
      </c>
    </row>
    <row r="13" spans="1:9" ht="75.75" customHeight="1">
      <c r="A13" s="78" t="s">
        <v>62</v>
      </c>
      <c r="B13" s="38" t="s">
        <v>326</v>
      </c>
      <c r="C13" s="39" t="s">
        <v>358</v>
      </c>
      <c r="D13" s="46">
        <v>32442.28686</v>
      </c>
      <c r="E13" s="46">
        <v>32442.28686</v>
      </c>
      <c r="F13" s="45">
        <v>33449.986969999998</v>
      </c>
      <c r="G13" s="43">
        <f t="shared" si="0"/>
        <v>103.10613155708961</v>
      </c>
      <c r="H13" s="79">
        <f t="shared" si="1"/>
        <v>103.10613155708961</v>
      </c>
    </row>
    <row r="14" spans="1:9" ht="99.75" customHeight="1">
      <c r="A14" s="78" t="s">
        <v>63</v>
      </c>
      <c r="B14" s="39" t="s">
        <v>326</v>
      </c>
      <c r="C14" s="39" t="s">
        <v>359</v>
      </c>
      <c r="D14" s="46">
        <v>96.495019999999997</v>
      </c>
      <c r="E14" s="46">
        <v>96.495019999999997</v>
      </c>
      <c r="F14" s="47">
        <v>137.26557999999997</v>
      </c>
      <c r="G14" s="43">
        <f t="shared" si="0"/>
        <v>142.25146541241193</v>
      </c>
      <c r="H14" s="79">
        <f t="shared" si="1"/>
        <v>142.25146541241193</v>
      </c>
    </row>
    <row r="15" spans="1:9" ht="59.25" customHeight="1">
      <c r="A15" s="78" t="s">
        <v>64</v>
      </c>
      <c r="B15" s="38" t="s">
        <v>326</v>
      </c>
      <c r="C15" s="39" t="s">
        <v>360</v>
      </c>
      <c r="D15" s="46">
        <v>109.09018</v>
      </c>
      <c r="E15" s="46">
        <v>109.09018</v>
      </c>
      <c r="F15" s="47">
        <v>130.93167</v>
      </c>
      <c r="G15" s="43">
        <f t="shared" si="0"/>
        <v>120.02149964368928</v>
      </c>
      <c r="H15" s="79">
        <f t="shared" si="1"/>
        <v>120.02149964368928</v>
      </c>
    </row>
    <row r="16" spans="1:9" ht="32.25" customHeight="1">
      <c r="A16" s="78" t="s">
        <v>65</v>
      </c>
      <c r="B16" s="38" t="s">
        <v>326</v>
      </c>
      <c r="C16" s="39" t="s">
        <v>327</v>
      </c>
      <c r="D16" s="46">
        <v>210.9</v>
      </c>
      <c r="E16" s="46">
        <v>210.9</v>
      </c>
      <c r="F16" s="45">
        <v>210.86494999999999</v>
      </c>
      <c r="G16" s="43">
        <f t="shared" si="0"/>
        <v>99.983380749170209</v>
      </c>
      <c r="H16" s="79">
        <f t="shared" si="1"/>
        <v>99.983380749170209</v>
      </c>
    </row>
    <row r="17" spans="1:8" ht="60.75" customHeight="1">
      <c r="A17" s="78" t="s">
        <v>361</v>
      </c>
      <c r="B17" s="38" t="s">
        <v>326</v>
      </c>
      <c r="C17" s="39" t="s">
        <v>328</v>
      </c>
      <c r="D17" s="46">
        <v>2296.56</v>
      </c>
      <c r="E17" s="46">
        <v>2296.56</v>
      </c>
      <c r="F17" s="45">
        <v>2311.9013100000002</v>
      </c>
      <c r="G17" s="43">
        <f t="shared" si="0"/>
        <v>100.66801259274743</v>
      </c>
      <c r="H17" s="79">
        <f t="shared" si="1"/>
        <v>100.66801259274743</v>
      </c>
    </row>
    <row r="18" spans="1:8" ht="45.75" customHeight="1">
      <c r="A18" s="78" t="s">
        <v>362</v>
      </c>
      <c r="B18" s="38" t="s">
        <v>326</v>
      </c>
      <c r="C18" s="39" t="s">
        <v>329</v>
      </c>
      <c r="D18" s="46">
        <v>6115.43282</v>
      </c>
      <c r="E18" s="46">
        <v>6115.43282</v>
      </c>
      <c r="F18" s="45">
        <v>6176.9827000000005</v>
      </c>
      <c r="G18" s="43">
        <f t="shared" si="0"/>
        <v>101.00646809165667</v>
      </c>
      <c r="H18" s="79">
        <f t="shared" si="1"/>
        <v>101.00646809165667</v>
      </c>
    </row>
    <row r="19" spans="1:8" ht="48" customHeight="1">
      <c r="A19" s="78" t="s">
        <v>363</v>
      </c>
      <c r="B19" s="38" t="s">
        <v>326</v>
      </c>
      <c r="C19" s="39" t="s">
        <v>364</v>
      </c>
      <c r="D19" s="46">
        <v>4002.6755800000001</v>
      </c>
      <c r="E19" s="46">
        <v>4002.6755800000001</v>
      </c>
      <c r="F19" s="45">
        <v>4437.5951600000008</v>
      </c>
      <c r="G19" s="43">
        <f t="shared" si="0"/>
        <v>110.86572147323517</v>
      </c>
      <c r="H19" s="79">
        <f t="shared" si="1"/>
        <v>110.86572147323517</v>
      </c>
    </row>
    <row r="20" spans="1:8" ht="87" customHeight="1">
      <c r="A20" s="78" t="s">
        <v>330</v>
      </c>
      <c r="B20" s="38" t="s">
        <v>331</v>
      </c>
      <c r="C20" s="39" t="s">
        <v>332</v>
      </c>
      <c r="D20" s="48">
        <v>2184.78728</v>
      </c>
      <c r="E20" s="48">
        <v>2184.78728</v>
      </c>
      <c r="F20" s="45">
        <v>2313.2696800000003</v>
      </c>
      <c r="G20" s="43">
        <f t="shared" si="0"/>
        <v>105.88077389392345</v>
      </c>
      <c r="H20" s="79">
        <f t="shared" si="1"/>
        <v>105.88077389392345</v>
      </c>
    </row>
    <row r="21" spans="1:8" ht="93" customHeight="1">
      <c r="A21" s="78" t="s">
        <v>333</v>
      </c>
      <c r="B21" s="38" t="s">
        <v>331</v>
      </c>
      <c r="C21" s="39" t="s">
        <v>334</v>
      </c>
      <c r="D21" s="48">
        <v>558.82768999999996</v>
      </c>
      <c r="E21" s="48">
        <v>558.82768999999996</v>
      </c>
      <c r="F21" s="45">
        <v>545.64625999999998</v>
      </c>
      <c r="G21" s="43">
        <f t="shared" si="0"/>
        <v>97.641235351097222</v>
      </c>
      <c r="H21" s="79">
        <f t="shared" si="1"/>
        <v>97.641235351097222</v>
      </c>
    </row>
    <row r="22" spans="1:8" ht="84" customHeight="1">
      <c r="A22" s="78" t="s">
        <v>335</v>
      </c>
      <c r="B22" s="38" t="s">
        <v>331</v>
      </c>
      <c r="C22" s="39" t="s">
        <v>336</v>
      </c>
      <c r="D22" s="48">
        <v>10880.07346</v>
      </c>
      <c r="E22" s="48">
        <v>10880.07346</v>
      </c>
      <c r="F22" s="45">
        <v>11203.295619999999</v>
      </c>
      <c r="G22" s="43">
        <f t="shared" si="0"/>
        <v>102.97077185359372</v>
      </c>
      <c r="H22" s="79">
        <f t="shared" si="1"/>
        <v>102.97077185359372</v>
      </c>
    </row>
    <row r="23" spans="1:8" ht="45" customHeight="1">
      <c r="A23" s="78" t="s">
        <v>337</v>
      </c>
      <c r="B23" s="38" t="s">
        <v>331</v>
      </c>
      <c r="C23" s="39" t="s">
        <v>338</v>
      </c>
      <c r="D23" s="48">
        <v>300</v>
      </c>
      <c r="E23" s="48">
        <v>300</v>
      </c>
      <c r="F23" s="45">
        <v>304.90499999999997</v>
      </c>
      <c r="G23" s="43">
        <f t="shared" si="0"/>
        <v>101.63499999999999</v>
      </c>
      <c r="H23" s="79">
        <f t="shared" si="1"/>
        <v>101.63499999999999</v>
      </c>
    </row>
    <row r="24" spans="1:8" ht="33" customHeight="1">
      <c r="A24" s="78" t="s">
        <v>339</v>
      </c>
      <c r="B24" s="38" t="s">
        <v>331</v>
      </c>
      <c r="C24" s="39" t="s">
        <v>340</v>
      </c>
      <c r="D24" s="48" t="s">
        <v>366</v>
      </c>
      <c r="E24" s="48" t="s">
        <v>366</v>
      </c>
      <c r="F24" s="45">
        <v>0.21252000000000001</v>
      </c>
      <c r="G24" s="43"/>
      <c r="H24" s="79"/>
    </row>
    <row r="25" spans="1:8" ht="99" customHeight="1">
      <c r="A25" s="78" t="s">
        <v>341</v>
      </c>
      <c r="B25" s="38" t="s">
        <v>331</v>
      </c>
      <c r="C25" s="39" t="s">
        <v>342</v>
      </c>
      <c r="D25" s="48">
        <v>533</v>
      </c>
      <c r="E25" s="48">
        <v>533</v>
      </c>
      <c r="F25" s="45">
        <v>533</v>
      </c>
      <c r="G25" s="43">
        <f t="shared" si="0"/>
        <v>100</v>
      </c>
      <c r="H25" s="79">
        <f t="shared" si="1"/>
        <v>100</v>
      </c>
    </row>
    <row r="26" spans="1:8" ht="57" customHeight="1">
      <c r="A26" s="78" t="s">
        <v>343</v>
      </c>
      <c r="B26" s="38" t="s">
        <v>331</v>
      </c>
      <c r="C26" s="39" t="s">
        <v>344</v>
      </c>
      <c r="D26" s="48">
        <v>337</v>
      </c>
      <c r="E26" s="48">
        <v>337</v>
      </c>
      <c r="F26" s="45">
        <v>337.84487000000001</v>
      </c>
      <c r="G26" s="43">
        <f t="shared" si="0"/>
        <v>100.25070326409495</v>
      </c>
      <c r="H26" s="79">
        <f t="shared" si="1"/>
        <v>100.25070326409495</v>
      </c>
    </row>
    <row r="27" spans="1:8" ht="63" customHeight="1">
      <c r="A27" s="78" t="s">
        <v>345</v>
      </c>
      <c r="B27" s="38" t="s">
        <v>331</v>
      </c>
      <c r="C27" s="39" t="s">
        <v>346</v>
      </c>
      <c r="D27" s="48">
        <v>220.3</v>
      </c>
      <c r="E27" s="48">
        <v>220.3</v>
      </c>
      <c r="F27" s="45">
        <v>220.876</v>
      </c>
      <c r="G27" s="43">
        <f t="shared" si="0"/>
        <v>100.26146164321379</v>
      </c>
      <c r="H27" s="79">
        <f t="shared" si="1"/>
        <v>100.26146164321379</v>
      </c>
    </row>
    <row r="28" spans="1:8" ht="90" customHeight="1">
      <c r="A28" s="78" t="s">
        <v>347</v>
      </c>
      <c r="B28" s="38" t="s">
        <v>331</v>
      </c>
      <c r="C28" s="39" t="s">
        <v>348</v>
      </c>
      <c r="D28" s="48">
        <v>200</v>
      </c>
      <c r="E28" s="48">
        <v>200</v>
      </c>
      <c r="F28" s="45">
        <v>180.38276000000002</v>
      </c>
      <c r="G28" s="43">
        <f t="shared" si="0"/>
        <v>90.191380000000009</v>
      </c>
      <c r="H28" s="79">
        <f t="shared" si="1"/>
        <v>90.191380000000009</v>
      </c>
    </row>
    <row r="29" spans="1:8" ht="42.75" customHeight="1">
      <c r="A29" s="78" t="s">
        <v>349</v>
      </c>
      <c r="B29" s="38" t="s">
        <v>331</v>
      </c>
      <c r="C29" s="39" t="s">
        <v>350</v>
      </c>
      <c r="D29" s="48">
        <v>177.26383999999999</v>
      </c>
      <c r="E29" s="48">
        <v>177.26383999999999</v>
      </c>
      <c r="F29" s="45">
        <v>258.02055000000001</v>
      </c>
      <c r="G29" s="43">
        <f t="shared" si="0"/>
        <v>145.55735112135676</v>
      </c>
      <c r="H29" s="79">
        <f t="shared" si="1"/>
        <v>145.55735112135676</v>
      </c>
    </row>
    <row r="30" spans="1:8" ht="45" customHeight="1">
      <c r="A30" s="78" t="s">
        <v>339</v>
      </c>
      <c r="B30" s="38" t="s">
        <v>351</v>
      </c>
      <c r="C30" s="39" t="s">
        <v>340</v>
      </c>
      <c r="D30" s="48" t="s">
        <v>367</v>
      </c>
      <c r="E30" s="48" t="s">
        <v>367</v>
      </c>
      <c r="F30" s="45">
        <v>0.02</v>
      </c>
      <c r="G30" s="43"/>
      <c r="H30" s="79"/>
    </row>
    <row r="31" spans="1:8" ht="43.5" customHeight="1">
      <c r="A31" s="78" t="s">
        <v>339</v>
      </c>
      <c r="B31" s="38" t="s">
        <v>352</v>
      </c>
      <c r="C31" s="39" t="s">
        <v>340</v>
      </c>
      <c r="D31" s="48">
        <v>994.66806999999994</v>
      </c>
      <c r="E31" s="48">
        <v>994.66806999999994</v>
      </c>
      <c r="F31" s="45">
        <v>1003.93363</v>
      </c>
      <c r="G31" s="43">
        <f t="shared" si="0"/>
        <v>100.93152281444</v>
      </c>
      <c r="H31" s="79">
        <f t="shared" si="1"/>
        <v>100.93152281444</v>
      </c>
    </row>
    <row r="32" spans="1:8" ht="62.25" customHeight="1">
      <c r="A32" s="80" t="s">
        <v>368</v>
      </c>
      <c r="B32" s="38" t="s">
        <v>352</v>
      </c>
      <c r="C32" s="39" t="s">
        <v>353</v>
      </c>
      <c r="D32" s="48">
        <v>2</v>
      </c>
      <c r="E32" s="48">
        <v>2</v>
      </c>
      <c r="F32" s="45">
        <v>13</v>
      </c>
      <c r="G32" s="43">
        <f t="shared" si="0"/>
        <v>650</v>
      </c>
      <c r="H32" s="79">
        <f t="shared" si="1"/>
        <v>650</v>
      </c>
    </row>
    <row r="33" spans="1:8" ht="36.75" customHeight="1">
      <c r="A33" s="78" t="s">
        <v>354</v>
      </c>
      <c r="B33" s="38" t="s">
        <v>352</v>
      </c>
      <c r="C33" s="39" t="s">
        <v>355</v>
      </c>
      <c r="D33" s="48" t="s">
        <v>367</v>
      </c>
      <c r="E33" s="48" t="s">
        <v>367</v>
      </c>
      <c r="F33" s="45">
        <v>7.2249999999999995E-2</v>
      </c>
      <c r="G33" s="43"/>
      <c r="H33" s="79"/>
    </row>
    <row r="34" spans="1:8" ht="42" customHeight="1">
      <c r="A34" s="78" t="s">
        <v>369</v>
      </c>
      <c r="B34" s="39" t="s">
        <v>352</v>
      </c>
      <c r="C34" s="39" t="s">
        <v>370</v>
      </c>
      <c r="D34" s="48" t="s">
        <v>367</v>
      </c>
      <c r="E34" s="48">
        <v>54</v>
      </c>
      <c r="F34" s="45">
        <v>0</v>
      </c>
      <c r="G34" s="43"/>
      <c r="H34" s="79">
        <f t="shared" ref="H34" si="2">F34/E34*100</f>
        <v>0</v>
      </c>
    </row>
    <row r="35" spans="1:8" ht="49.5" customHeight="1">
      <c r="A35" s="78" t="s">
        <v>356</v>
      </c>
      <c r="B35" s="38" t="s">
        <v>352</v>
      </c>
      <c r="C35" s="39" t="s">
        <v>357</v>
      </c>
      <c r="D35" s="48">
        <v>115676.05807</v>
      </c>
      <c r="E35" s="48">
        <v>115676.05807</v>
      </c>
      <c r="F35" s="45">
        <v>115676.05807</v>
      </c>
      <c r="G35" s="43">
        <f t="shared" si="0"/>
        <v>100</v>
      </c>
      <c r="H35" s="79">
        <f t="shared" si="1"/>
        <v>100</v>
      </c>
    </row>
    <row r="36" spans="1:8" s="41" customFormat="1" ht="21" customHeight="1" thickBot="1">
      <c r="A36" s="81" t="s">
        <v>365</v>
      </c>
      <c r="B36" s="82"/>
      <c r="C36" s="82"/>
      <c r="D36" s="83">
        <f>SUM(D9:D35)</f>
        <v>181083.03886999999</v>
      </c>
      <c r="E36" s="84">
        <f t="shared" ref="E36:F36" si="3">SUM(E9:E35)</f>
        <v>181137.03886999999</v>
      </c>
      <c r="F36" s="84">
        <f t="shared" si="3"/>
        <v>183123.02376000001</v>
      </c>
      <c r="G36" s="85">
        <f t="shared" si="0"/>
        <v>101.12654664000007</v>
      </c>
      <c r="H36" s="86">
        <f t="shared" si="1"/>
        <v>101.09639911438839</v>
      </c>
    </row>
    <row r="39" spans="1:8">
      <c r="D39" s="42"/>
    </row>
    <row r="40" spans="1:8">
      <c r="D40" s="42"/>
    </row>
  </sheetData>
  <mergeCells count="2">
    <mergeCell ref="B8:C8"/>
    <mergeCell ref="A6:G6"/>
  </mergeCells>
  <pageMargins left="0.78740157480314965" right="0.51181102362204722" top="0.39370078740157483" bottom="0.51181102362204722" header="0.31496062992125984" footer="0.31496062992125984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8"/>
  <sheetViews>
    <sheetView showGridLines="0" view="pageBreakPreview" zoomScaleNormal="90" zoomScaleSheetLayoutView="100" workbookViewId="0">
      <selection activeCell="A5" sqref="A5:J5"/>
    </sheetView>
  </sheetViews>
  <sheetFormatPr defaultColWidth="9.140625" defaultRowHeight="15.75"/>
  <cols>
    <col min="1" max="1" width="57.5703125" style="11" customWidth="1"/>
    <col min="2" max="2" width="8" style="12" customWidth="1"/>
    <col min="3" max="3" width="8.140625" style="12" customWidth="1"/>
    <col min="4" max="4" width="12.5703125" style="12" customWidth="1"/>
    <col min="5" max="5" width="9.140625" style="12" customWidth="1"/>
    <col min="6" max="6" width="16.28515625" style="12" customWidth="1"/>
    <col min="7" max="7" width="16.140625" style="12" customWidth="1"/>
    <col min="8" max="8" width="14.28515625" style="11" customWidth="1"/>
    <col min="9" max="9" width="15.7109375" style="11" customWidth="1"/>
    <col min="10" max="10" width="14.28515625" style="11" customWidth="1"/>
    <col min="11" max="12" width="14.140625" style="11" customWidth="1"/>
    <col min="13" max="185" width="9.140625" style="11" customWidth="1"/>
    <col min="186" max="16384" width="9.140625" style="11"/>
  </cols>
  <sheetData>
    <row r="1" spans="1:12">
      <c r="J1" s="13" t="s">
        <v>72</v>
      </c>
    </row>
    <row r="2" spans="1:12">
      <c r="J2" s="13" t="s">
        <v>71</v>
      </c>
    </row>
    <row r="3" spans="1:12">
      <c r="J3" s="13" t="s">
        <v>275</v>
      </c>
    </row>
    <row r="4" spans="1:12">
      <c r="J4" s="13" t="s">
        <v>73</v>
      </c>
    </row>
    <row r="5" spans="1:12" ht="44.25" customHeight="1" thickBot="1">
      <c r="A5" s="124" t="s">
        <v>74</v>
      </c>
      <c r="B5" s="124"/>
      <c r="C5" s="124"/>
      <c r="D5" s="124"/>
      <c r="E5" s="124"/>
      <c r="F5" s="124"/>
      <c r="G5" s="124"/>
      <c r="H5" s="124"/>
      <c r="I5" s="124"/>
      <c r="J5" s="124"/>
      <c r="K5" s="30"/>
      <c r="L5" s="30"/>
    </row>
    <row r="6" spans="1:12" ht="51">
      <c r="A6" s="87" t="s">
        <v>270</v>
      </c>
      <c r="B6" s="88" t="s">
        <v>271</v>
      </c>
      <c r="C6" s="88" t="s">
        <v>272</v>
      </c>
      <c r="D6" s="89" t="s">
        <v>273</v>
      </c>
      <c r="E6" s="89" t="s">
        <v>274</v>
      </c>
      <c r="F6" s="75" t="s">
        <v>41</v>
      </c>
      <c r="G6" s="76" t="s">
        <v>3</v>
      </c>
      <c r="H6" s="76" t="s">
        <v>75</v>
      </c>
      <c r="I6" s="76" t="s">
        <v>42</v>
      </c>
      <c r="J6" s="77" t="s">
        <v>43</v>
      </c>
      <c r="K6" s="31"/>
      <c r="L6" s="31"/>
    </row>
    <row r="7" spans="1:12" s="29" customFormat="1">
      <c r="A7" s="90" t="s">
        <v>80</v>
      </c>
      <c r="B7" s="51" t="s">
        <v>60</v>
      </c>
      <c r="C7" s="51" t="s">
        <v>60</v>
      </c>
      <c r="D7" s="51" t="s">
        <v>81</v>
      </c>
      <c r="E7" s="51" t="s">
        <v>82</v>
      </c>
      <c r="F7" s="15">
        <f>F8+F66+F83+F106+F183+F202+F177+F194</f>
        <v>197509.50967999999</v>
      </c>
      <c r="G7" s="15">
        <f>G8+G66+G83+G106+G183+G202+G177+G194</f>
        <v>197509.50967999999</v>
      </c>
      <c r="H7" s="15">
        <f t="shared" ref="H7" si="0">H8+H66+H83+H106+H183+H202+H177+H194</f>
        <v>194427.81111999997</v>
      </c>
      <c r="I7" s="28">
        <f>H7/F7*100</f>
        <v>98.439721426581983</v>
      </c>
      <c r="J7" s="91">
        <f>H7/G7*100</f>
        <v>98.439721426581983</v>
      </c>
    </row>
    <row r="8" spans="1:12" s="29" customFormat="1">
      <c r="A8" s="92" t="s">
        <v>83</v>
      </c>
      <c r="B8" s="51" t="s">
        <v>44</v>
      </c>
      <c r="C8" s="51" t="s">
        <v>60</v>
      </c>
      <c r="D8" s="51" t="s">
        <v>81</v>
      </c>
      <c r="E8" s="51" t="s">
        <v>82</v>
      </c>
      <c r="F8" s="15">
        <f>F9+F16+F32</f>
        <v>13327.428669999999</v>
      </c>
      <c r="G8" s="15">
        <f>G9+G16+G32</f>
        <v>13327.428669999999</v>
      </c>
      <c r="H8" s="15">
        <f t="shared" ref="H8" si="1">H9+H16+H32</f>
        <v>13325.344999999999</v>
      </c>
      <c r="I8" s="28">
        <f t="shared" ref="I8:I71" si="2">H8/F8*100</f>
        <v>99.984365551288306</v>
      </c>
      <c r="J8" s="91">
        <f t="shared" ref="J8:J71" si="3">H8/G8*100</f>
        <v>99.984365551288306</v>
      </c>
    </row>
    <row r="9" spans="1:12" s="29" customFormat="1" ht="25.5">
      <c r="A9" s="92" t="s">
        <v>10</v>
      </c>
      <c r="B9" s="51" t="s">
        <v>44</v>
      </c>
      <c r="C9" s="51" t="s">
        <v>48</v>
      </c>
      <c r="D9" s="51" t="s">
        <v>81</v>
      </c>
      <c r="E9" s="51" t="s">
        <v>82</v>
      </c>
      <c r="F9" s="15">
        <f t="shared" ref="F9:H12" si="4">F10</f>
        <v>1473.2477099999999</v>
      </c>
      <c r="G9" s="15">
        <f t="shared" si="4"/>
        <v>1473.2477099999999</v>
      </c>
      <c r="H9" s="15">
        <f t="shared" si="4"/>
        <v>1473.2477099999999</v>
      </c>
      <c r="I9" s="28">
        <f t="shared" si="2"/>
        <v>100</v>
      </c>
      <c r="J9" s="91">
        <f t="shared" si="3"/>
        <v>100</v>
      </c>
    </row>
    <row r="10" spans="1:12" ht="25.5">
      <c r="A10" s="20" t="s">
        <v>84</v>
      </c>
      <c r="B10" s="17" t="s">
        <v>44</v>
      </c>
      <c r="C10" s="17" t="s">
        <v>48</v>
      </c>
      <c r="D10" s="17" t="s">
        <v>85</v>
      </c>
      <c r="E10" s="17" t="s">
        <v>82</v>
      </c>
      <c r="F10" s="26">
        <f t="shared" si="4"/>
        <v>1473.2477099999999</v>
      </c>
      <c r="G10" s="26">
        <f t="shared" si="4"/>
        <v>1473.2477099999999</v>
      </c>
      <c r="H10" s="26">
        <f t="shared" si="4"/>
        <v>1473.2477099999999</v>
      </c>
      <c r="I10" s="25">
        <f t="shared" si="2"/>
        <v>100</v>
      </c>
      <c r="J10" s="93">
        <f t="shared" si="3"/>
        <v>100</v>
      </c>
    </row>
    <row r="11" spans="1:12" ht="25.5">
      <c r="A11" s="94" t="s">
        <v>86</v>
      </c>
      <c r="B11" s="17" t="s">
        <v>44</v>
      </c>
      <c r="C11" s="17" t="s">
        <v>48</v>
      </c>
      <c r="D11" s="17" t="s">
        <v>87</v>
      </c>
      <c r="E11" s="17" t="s">
        <v>82</v>
      </c>
      <c r="F11" s="26">
        <f t="shared" si="4"/>
        <v>1473.2477099999999</v>
      </c>
      <c r="G11" s="26">
        <f t="shared" si="4"/>
        <v>1473.2477099999999</v>
      </c>
      <c r="H11" s="26">
        <f t="shared" si="4"/>
        <v>1473.2477099999999</v>
      </c>
      <c r="I11" s="25">
        <f t="shared" si="2"/>
        <v>100</v>
      </c>
      <c r="J11" s="93">
        <f t="shared" si="3"/>
        <v>100</v>
      </c>
    </row>
    <row r="12" spans="1:12" ht="51">
      <c r="A12" s="94" t="s">
        <v>88</v>
      </c>
      <c r="B12" s="17" t="s">
        <v>44</v>
      </c>
      <c r="C12" s="17" t="s">
        <v>48</v>
      </c>
      <c r="D12" s="17" t="s">
        <v>87</v>
      </c>
      <c r="E12" s="17" t="s">
        <v>89</v>
      </c>
      <c r="F12" s="26">
        <f t="shared" si="4"/>
        <v>1473.2477099999999</v>
      </c>
      <c r="G12" s="26">
        <f t="shared" si="4"/>
        <v>1473.2477099999999</v>
      </c>
      <c r="H12" s="26">
        <f t="shared" si="4"/>
        <v>1473.2477099999999</v>
      </c>
      <c r="I12" s="25">
        <f t="shared" si="2"/>
        <v>100</v>
      </c>
      <c r="J12" s="93">
        <f t="shared" si="3"/>
        <v>100</v>
      </c>
    </row>
    <row r="13" spans="1:12" ht="25.5">
      <c r="A13" s="94" t="s">
        <v>90</v>
      </c>
      <c r="B13" s="17" t="s">
        <v>44</v>
      </c>
      <c r="C13" s="17" t="s">
        <v>48</v>
      </c>
      <c r="D13" s="17" t="s">
        <v>87</v>
      </c>
      <c r="E13" s="17" t="s">
        <v>91</v>
      </c>
      <c r="F13" s="26">
        <f>F14+F15</f>
        <v>1473.2477099999999</v>
      </c>
      <c r="G13" s="26">
        <f>G14+G15</f>
        <v>1473.2477099999999</v>
      </c>
      <c r="H13" s="26">
        <f t="shared" ref="H13" si="5">H14+H15</f>
        <v>1473.2477099999999</v>
      </c>
      <c r="I13" s="25">
        <f t="shared" si="2"/>
        <v>100</v>
      </c>
      <c r="J13" s="93">
        <f t="shared" si="3"/>
        <v>100</v>
      </c>
    </row>
    <row r="14" spans="1:12">
      <c r="A14" s="94" t="s">
        <v>45</v>
      </c>
      <c r="B14" s="17" t="s">
        <v>44</v>
      </c>
      <c r="C14" s="17" t="s">
        <v>48</v>
      </c>
      <c r="D14" s="17" t="s">
        <v>87</v>
      </c>
      <c r="E14" s="17" t="s">
        <v>92</v>
      </c>
      <c r="F14" s="26">
        <v>1140.34674</v>
      </c>
      <c r="G14" s="26">
        <v>1140.34674</v>
      </c>
      <c r="H14" s="27">
        <v>1140.34674</v>
      </c>
      <c r="I14" s="25">
        <f t="shared" si="2"/>
        <v>100</v>
      </c>
      <c r="J14" s="93">
        <f t="shared" si="3"/>
        <v>100</v>
      </c>
    </row>
    <row r="15" spans="1:12" ht="51">
      <c r="A15" s="95" t="s">
        <v>93</v>
      </c>
      <c r="B15" s="17" t="s">
        <v>44</v>
      </c>
      <c r="C15" s="17" t="s">
        <v>48</v>
      </c>
      <c r="D15" s="17" t="s">
        <v>87</v>
      </c>
      <c r="E15" s="17" t="s">
        <v>94</v>
      </c>
      <c r="F15" s="26">
        <v>332.90096999999997</v>
      </c>
      <c r="G15" s="26">
        <v>332.90096999999997</v>
      </c>
      <c r="H15" s="27">
        <v>332.90096999999997</v>
      </c>
      <c r="I15" s="25">
        <f t="shared" si="2"/>
        <v>100</v>
      </c>
      <c r="J15" s="93">
        <f t="shared" si="3"/>
        <v>100</v>
      </c>
    </row>
    <row r="16" spans="1:12" s="29" customFormat="1" ht="38.25">
      <c r="A16" s="90" t="s">
        <v>95</v>
      </c>
      <c r="B16" s="51" t="s">
        <v>44</v>
      </c>
      <c r="C16" s="51" t="s">
        <v>46</v>
      </c>
      <c r="D16" s="51" t="s">
        <v>81</v>
      </c>
      <c r="E16" s="51" t="s">
        <v>82</v>
      </c>
      <c r="F16" s="15">
        <f>F17+F30</f>
        <v>7373.3481300000003</v>
      </c>
      <c r="G16" s="15">
        <f>G17+G30</f>
        <v>7373.3481300000003</v>
      </c>
      <c r="H16" s="15">
        <f t="shared" ref="H16" si="6">H17+H30</f>
        <v>7371.2644599999994</v>
      </c>
      <c r="I16" s="28">
        <f t="shared" si="2"/>
        <v>99.971740517831748</v>
      </c>
      <c r="J16" s="91">
        <f t="shared" si="3"/>
        <v>99.971740517831748</v>
      </c>
    </row>
    <row r="17" spans="1:10" ht="25.5">
      <c r="A17" s="20" t="s">
        <v>84</v>
      </c>
      <c r="B17" s="17" t="s">
        <v>44</v>
      </c>
      <c r="C17" s="17" t="s">
        <v>46</v>
      </c>
      <c r="D17" s="17" t="s">
        <v>85</v>
      </c>
      <c r="E17" s="17" t="s">
        <v>82</v>
      </c>
      <c r="F17" s="26">
        <f>F18</f>
        <v>7255.2915300000004</v>
      </c>
      <c r="G17" s="26">
        <f>G18</f>
        <v>7255.2915300000004</v>
      </c>
      <c r="H17" s="26">
        <f t="shared" ref="H17" si="7">H18</f>
        <v>7253.2078599999995</v>
      </c>
      <c r="I17" s="25">
        <f t="shared" si="2"/>
        <v>99.971280685395129</v>
      </c>
      <c r="J17" s="93">
        <f t="shared" si="3"/>
        <v>99.971280685395129</v>
      </c>
    </row>
    <row r="18" spans="1:10" ht="25.5">
      <c r="A18" s="20" t="s">
        <v>96</v>
      </c>
      <c r="B18" s="17" t="s">
        <v>44</v>
      </c>
      <c r="C18" s="17" t="s">
        <v>46</v>
      </c>
      <c r="D18" s="17" t="s">
        <v>97</v>
      </c>
      <c r="E18" s="17" t="s">
        <v>82</v>
      </c>
      <c r="F18" s="26">
        <f>F19+F24+F27</f>
        <v>7255.2915300000004</v>
      </c>
      <c r="G18" s="26">
        <f>G19+G24+G27</f>
        <v>7255.2915300000004</v>
      </c>
      <c r="H18" s="26">
        <f t="shared" ref="H18" si="8">H19+H24+H27</f>
        <v>7253.2078599999995</v>
      </c>
      <c r="I18" s="25">
        <f t="shared" si="2"/>
        <v>99.971280685395129</v>
      </c>
      <c r="J18" s="93">
        <f t="shared" si="3"/>
        <v>99.971280685395129</v>
      </c>
    </row>
    <row r="19" spans="1:10" ht="51">
      <c r="A19" s="20" t="s">
        <v>88</v>
      </c>
      <c r="B19" s="17" t="s">
        <v>44</v>
      </c>
      <c r="C19" s="17" t="s">
        <v>46</v>
      </c>
      <c r="D19" s="17" t="s">
        <v>97</v>
      </c>
      <c r="E19" s="17" t="s">
        <v>89</v>
      </c>
      <c r="F19" s="26">
        <f>F20</f>
        <v>7111.6871000000001</v>
      </c>
      <c r="G19" s="26">
        <f>G20</f>
        <v>7111.6871000000001</v>
      </c>
      <c r="H19" s="26">
        <f t="shared" ref="H19" si="9">H20</f>
        <v>7109.6034299999992</v>
      </c>
      <c r="I19" s="25">
        <f t="shared" si="2"/>
        <v>99.970700763817334</v>
      </c>
      <c r="J19" s="93">
        <f t="shared" si="3"/>
        <v>99.970700763817334</v>
      </c>
    </row>
    <row r="20" spans="1:10" ht="25.5">
      <c r="A20" s="94" t="s">
        <v>90</v>
      </c>
      <c r="B20" s="17" t="s">
        <v>44</v>
      </c>
      <c r="C20" s="17" t="s">
        <v>46</v>
      </c>
      <c r="D20" s="17" t="s">
        <v>97</v>
      </c>
      <c r="E20" s="17" t="s">
        <v>91</v>
      </c>
      <c r="F20" s="26">
        <f>F21+F23+F22</f>
        <v>7111.6871000000001</v>
      </c>
      <c r="G20" s="26">
        <f>G21+G23+G22</f>
        <v>7111.6871000000001</v>
      </c>
      <c r="H20" s="26">
        <f t="shared" ref="H20" si="10">H21+H23+H22</f>
        <v>7109.6034299999992</v>
      </c>
      <c r="I20" s="25">
        <f t="shared" si="2"/>
        <v>99.970700763817334</v>
      </c>
      <c r="J20" s="93">
        <f t="shared" si="3"/>
        <v>99.970700763817334</v>
      </c>
    </row>
    <row r="21" spans="1:10">
      <c r="A21" s="94" t="s">
        <v>98</v>
      </c>
      <c r="B21" s="17" t="s">
        <v>44</v>
      </c>
      <c r="C21" s="17" t="s">
        <v>46</v>
      </c>
      <c r="D21" s="17" t="s">
        <v>97</v>
      </c>
      <c r="E21" s="17" t="s">
        <v>92</v>
      </c>
      <c r="F21" s="26">
        <v>5417.6147799999999</v>
      </c>
      <c r="G21" s="26">
        <v>5417.6147799999999</v>
      </c>
      <c r="H21" s="27">
        <v>5416.0144499999997</v>
      </c>
      <c r="I21" s="25">
        <f t="shared" si="2"/>
        <v>99.970460616618439</v>
      </c>
      <c r="J21" s="93">
        <f t="shared" si="3"/>
        <v>99.970460616618439</v>
      </c>
    </row>
    <row r="22" spans="1:10" ht="25.5">
      <c r="A22" s="94" t="s">
        <v>66</v>
      </c>
      <c r="B22" s="17" t="s">
        <v>44</v>
      </c>
      <c r="C22" s="17" t="s">
        <v>46</v>
      </c>
      <c r="D22" s="17" t="s">
        <v>97</v>
      </c>
      <c r="E22" s="17" t="s">
        <v>99</v>
      </c>
      <c r="F22" s="26">
        <v>90.838999999999999</v>
      </c>
      <c r="G22" s="26">
        <v>90.838999999999999</v>
      </c>
      <c r="H22" s="27">
        <v>90.838999999999999</v>
      </c>
      <c r="I22" s="25">
        <f t="shared" si="2"/>
        <v>100</v>
      </c>
      <c r="J22" s="93">
        <f t="shared" si="3"/>
        <v>100</v>
      </c>
    </row>
    <row r="23" spans="1:10" ht="51">
      <c r="A23" s="95" t="s">
        <v>93</v>
      </c>
      <c r="B23" s="17" t="s">
        <v>44</v>
      </c>
      <c r="C23" s="17" t="s">
        <v>46</v>
      </c>
      <c r="D23" s="17" t="s">
        <v>97</v>
      </c>
      <c r="E23" s="17" t="s">
        <v>94</v>
      </c>
      <c r="F23" s="26">
        <v>1603.23332</v>
      </c>
      <c r="G23" s="26">
        <v>1603.23332</v>
      </c>
      <c r="H23" s="27">
        <v>1602.7499800000001</v>
      </c>
      <c r="I23" s="25">
        <f t="shared" si="2"/>
        <v>99.969852173481527</v>
      </c>
      <c r="J23" s="93">
        <f t="shared" si="3"/>
        <v>99.969852173481527</v>
      </c>
    </row>
    <row r="24" spans="1:10" ht="25.5">
      <c r="A24" s="94" t="s">
        <v>100</v>
      </c>
      <c r="B24" s="17" t="s">
        <v>44</v>
      </c>
      <c r="C24" s="17" t="s">
        <v>46</v>
      </c>
      <c r="D24" s="17" t="s">
        <v>97</v>
      </c>
      <c r="E24" s="17" t="s">
        <v>101</v>
      </c>
      <c r="F24" s="26">
        <f t="shared" ref="F24:H25" si="11">F25</f>
        <v>140.60443000000001</v>
      </c>
      <c r="G24" s="26">
        <f t="shared" si="11"/>
        <v>140.60443000000001</v>
      </c>
      <c r="H24" s="26">
        <f t="shared" si="11"/>
        <v>140.60443000000001</v>
      </c>
      <c r="I24" s="25">
        <f t="shared" si="2"/>
        <v>100</v>
      </c>
      <c r="J24" s="93">
        <f t="shared" si="3"/>
        <v>100</v>
      </c>
    </row>
    <row r="25" spans="1:10" ht="25.5">
      <c r="A25" s="94" t="s">
        <v>102</v>
      </c>
      <c r="B25" s="17" t="s">
        <v>44</v>
      </c>
      <c r="C25" s="17" t="s">
        <v>46</v>
      </c>
      <c r="D25" s="17" t="s">
        <v>97</v>
      </c>
      <c r="E25" s="17" t="s">
        <v>103</v>
      </c>
      <c r="F25" s="26">
        <f t="shared" si="11"/>
        <v>140.60443000000001</v>
      </c>
      <c r="G25" s="26">
        <f t="shared" si="11"/>
        <v>140.60443000000001</v>
      </c>
      <c r="H25" s="26">
        <f t="shared" si="11"/>
        <v>140.60443000000001</v>
      </c>
      <c r="I25" s="25">
        <f t="shared" si="2"/>
        <v>100</v>
      </c>
      <c r="J25" s="93">
        <f t="shared" si="3"/>
        <v>100</v>
      </c>
    </row>
    <row r="26" spans="1:10" ht="25.5">
      <c r="A26" s="94" t="s">
        <v>104</v>
      </c>
      <c r="B26" s="17" t="s">
        <v>44</v>
      </c>
      <c r="C26" s="17" t="s">
        <v>46</v>
      </c>
      <c r="D26" s="17" t="s">
        <v>97</v>
      </c>
      <c r="E26" s="17" t="s">
        <v>105</v>
      </c>
      <c r="F26" s="26">
        <v>140.60443000000001</v>
      </c>
      <c r="G26" s="26">
        <v>140.60443000000001</v>
      </c>
      <c r="H26" s="27">
        <v>140.60443000000001</v>
      </c>
      <c r="I26" s="25">
        <f t="shared" si="2"/>
        <v>100</v>
      </c>
      <c r="J26" s="93">
        <f t="shared" si="3"/>
        <v>100</v>
      </c>
    </row>
    <row r="27" spans="1:10">
      <c r="A27" s="94" t="s">
        <v>106</v>
      </c>
      <c r="B27" s="17" t="s">
        <v>44</v>
      </c>
      <c r="C27" s="17" t="s">
        <v>46</v>
      </c>
      <c r="D27" s="17" t="s">
        <v>107</v>
      </c>
      <c r="E27" s="17" t="s">
        <v>108</v>
      </c>
      <c r="F27" s="26">
        <f t="shared" ref="F27:H28" si="12">F28</f>
        <v>3</v>
      </c>
      <c r="G27" s="26">
        <f t="shared" si="12"/>
        <v>3</v>
      </c>
      <c r="H27" s="26">
        <f t="shared" si="12"/>
        <v>3</v>
      </c>
      <c r="I27" s="25">
        <f t="shared" si="2"/>
        <v>100</v>
      </c>
      <c r="J27" s="93">
        <f t="shared" si="3"/>
        <v>100</v>
      </c>
    </row>
    <row r="28" spans="1:10">
      <c r="A28" s="94" t="s">
        <v>109</v>
      </c>
      <c r="B28" s="17" t="s">
        <v>44</v>
      </c>
      <c r="C28" s="17" t="s">
        <v>46</v>
      </c>
      <c r="D28" s="17" t="s">
        <v>107</v>
      </c>
      <c r="E28" s="17" t="s">
        <v>110</v>
      </c>
      <c r="F28" s="26">
        <f t="shared" si="12"/>
        <v>3</v>
      </c>
      <c r="G28" s="26">
        <f t="shared" si="12"/>
        <v>3</v>
      </c>
      <c r="H28" s="26">
        <f t="shared" si="12"/>
        <v>3</v>
      </c>
      <c r="I28" s="25">
        <f t="shared" si="2"/>
        <v>100</v>
      </c>
      <c r="J28" s="93">
        <f t="shared" si="3"/>
        <v>100</v>
      </c>
    </row>
    <row r="29" spans="1:10">
      <c r="A29" s="94" t="s">
        <v>47</v>
      </c>
      <c r="B29" s="17" t="s">
        <v>44</v>
      </c>
      <c r="C29" s="17" t="s">
        <v>46</v>
      </c>
      <c r="D29" s="17" t="s">
        <v>107</v>
      </c>
      <c r="E29" s="17" t="s">
        <v>111</v>
      </c>
      <c r="F29" s="26">
        <v>3</v>
      </c>
      <c r="G29" s="26">
        <v>3</v>
      </c>
      <c r="H29" s="27">
        <v>3</v>
      </c>
      <c r="I29" s="25">
        <f t="shared" si="2"/>
        <v>100</v>
      </c>
      <c r="J29" s="93">
        <f t="shared" si="3"/>
        <v>100</v>
      </c>
    </row>
    <row r="30" spans="1:10" ht="25.5">
      <c r="A30" s="94" t="s">
        <v>102</v>
      </c>
      <c r="B30" s="17" t="s">
        <v>44</v>
      </c>
      <c r="C30" s="17" t="s">
        <v>46</v>
      </c>
      <c r="D30" s="17" t="s">
        <v>112</v>
      </c>
      <c r="E30" s="17" t="s">
        <v>103</v>
      </c>
      <c r="F30" s="26">
        <f>F31</f>
        <v>118.0566</v>
      </c>
      <c r="G30" s="26">
        <f>G31</f>
        <v>118.0566</v>
      </c>
      <c r="H30" s="26">
        <f>H31</f>
        <v>118.0566</v>
      </c>
      <c r="I30" s="25">
        <f t="shared" si="2"/>
        <v>100</v>
      </c>
      <c r="J30" s="93">
        <f t="shared" si="3"/>
        <v>100</v>
      </c>
    </row>
    <row r="31" spans="1:10" ht="25.5">
      <c r="A31" s="94" t="s">
        <v>104</v>
      </c>
      <c r="B31" s="17" t="s">
        <v>44</v>
      </c>
      <c r="C31" s="17" t="s">
        <v>46</v>
      </c>
      <c r="D31" s="17" t="s">
        <v>112</v>
      </c>
      <c r="E31" s="17" t="s">
        <v>105</v>
      </c>
      <c r="F31" s="26">
        <v>118.0566</v>
      </c>
      <c r="G31" s="26">
        <v>118.0566</v>
      </c>
      <c r="H31" s="27">
        <v>118.0566</v>
      </c>
      <c r="I31" s="25">
        <f t="shared" si="2"/>
        <v>100</v>
      </c>
      <c r="J31" s="93">
        <f t="shared" si="3"/>
        <v>100</v>
      </c>
    </row>
    <row r="32" spans="1:10" s="29" customFormat="1">
      <c r="A32" s="96" t="s">
        <v>14</v>
      </c>
      <c r="B32" s="51" t="s">
        <v>44</v>
      </c>
      <c r="C32" s="51" t="s">
        <v>55</v>
      </c>
      <c r="D32" s="51" t="s">
        <v>81</v>
      </c>
      <c r="E32" s="51" t="s">
        <v>82</v>
      </c>
      <c r="F32" s="15">
        <f>F33+F42+F52+F63+F49</f>
        <v>4480.8328299999994</v>
      </c>
      <c r="G32" s="15">
        <f>G33+G42+G52+G63+G49</f>
        <v>4480.8328299999994</v>
      </c>
      <c r="H32" s="15">
        <f>H33+H42+H52+H63+H49</f>
        <v>4480.8328299999994</v>
      </c>
      <c r="I32" s="28">
        <f t="shared" si="2"/>
        <v>100</v>
      </c>
      <c r="J32" s="91">
        <f t="shared" si="3"/>
        <v>100</v>
      </c>
    </row>
    <row r="33" spans="1:10" ht="38.25">
      <c r="A33" s="97" t="s">
        <v>114</v>
      </c>
      <c r="B33" s="17" t="s">
        <v>44</v>
      </c>
      <c r="C33" s="17" t="s">
        <v>55</v>
      </c>
      <c r="D33" s="17" t="s">
        <v>115</v>
      </c>
      <c r="E33" s="17" t="s">
        <v>82</v>
      </c>
      <c r="F33" s="26">
        <f>F34+F38</f>
        <v>1519.3265699999999</v>
      </c>
      <c r="G33" s="26">
        <f>G34+G38</f>
        <v>1519.3265699999999</v>
      </c>
      <c r="H33" s="26">
        <f>H34+H38</f>
        <v>1519.3265699999999</v>
      </c>
      <c r="I33" s="25">
        <f t="shared" si="2"/>
        <v>100</v>
      </c>
      <c r="J33" s="93">
        <f t="shared" si="3"/>
        <v>100</v>
      </c>
    </row>
    <row r="34" spans="1:10" ht="25.5">
      <c r="A34" s="97" t="s">
        <v>116</v>
      </c>
      <c r="B34" s="17" t="s">
        <v>44</v>
      </c>
      <c r="C34" s="17" t="s">
        <v>55</v>
      </c>
      <c r="D34" s="17" t="s">
        <v>117</v>
      </c>
      <c r="E34" s="17" t="s">
        <v>82</v>
      </c>
      <c r="F34" s="26">
        <f>F35</f>
        <v>1444.3265699999999</v>
      </c>
      <c r="G34" s="26">
        <f>G35</f>
        <v>1444.3265699999999</v>
      </c>
      <c r="H34" s="26">
        <f>H35</f>
        <v>1444.3265699999999</v>
      </c>
      <c r="I34" s="25">
        <f t="shared" si="2"/>
        <v>100</v>
      </c>
      <c r="J34" s="93">
        <f t="shared" si="3"/>
        <v>100</v>
      </c>
    </row>
    <row r="35" spans="1:10" ht="25.5">
      <c r="A35" s="94" t="s">
        <v>118</v>
      </c>
      <c r="B35" s="17" t="s">
        <v>44</v>
      </c>
      <c r="C35" s="17" t="s">
        <v>55</v>
      </c>
      <c r="D35" s="17" t="s">
        <v>117</v>
      </c>
      <c r="E35" s="17" t="s">
        <v>119</v>
      </c>
      <c r="F35" s="26">
        <f t="shared" ref="F35:H36" si="13">F36</f>
        <v>1444.3265699999999</v>
      </c>
      <c r="G35" s="26">
        <f t="shared" si="13"/>
        <v>1444.3265699999999</v>
      </c>
      <c r="H35" s="26">
        <f t="shared" si="13"/>
        <v>1444.3265699999999</v>
      </c>
      <c r="I35" s="25">
        <f t="shared" si="2"/>
        <v>100</v>
      </c>
      <c r="J35" s="93">
        <f t="shared" si="3"/>
        <v>100</v>
      </c>
    </row>
    <row r="36" spans="1:10">
      <c r="A36" s="94" t="s">
        <v>120</v>
      </c>
      <c r="B36" s="17" t="s">
        <v>44</v>
      </c>
      <c r="C36" s="17" t="s">
        <v>55</v>
      </c>
      <c r="D36" s="17" t="s">
        <v>117</v>
      </c>
      <c r="E36" s="17" t="s">
        <v>121</v>
      </c>
      <c r="F36" s="26">
        <f t="shared" si="13"/>
        <v>1444.3265699999999</v>
      </c>
      <c r="G36" s="26">
        <f t="shared" si="13"/>
        <v>1444.3265699999999</v>
      </c>
      <c r="H36" s="26">
        <f t="shared" si="13"/>
        <v>1444.3265699999999</v>
      </c>
      <c r="I36" s="25">
        <f t="shared" si="2"/>
        <v>100</v>
      </c>
      <c r="J36" s="93">
        <f t="shared" si="3"/>
        <v>100</v>
      </c>
    </row>
    <row r="37" spans="1:10" ht="38.25">
      <c r="A37" s="20" t="s">
        <v>69</v>
      </c>
      <c r="B37" s="17" t="s">
        <v>44</v>
      </c>
      <c r="C37" s="17" t="s">
        <v>55</v>
      </c>
      <c r="D37" s="17" t="s">
        <v>117</v>
      </c>
      <c r="E37" s="17" t="s">
        <v>122</v>
      </c>
      <c r="F37" s="26">
        <v>1444.3265699999999</v>
      </c>
      <c r="G37" s="26">
        <v>1444.3265699999999</v>
      </c>
      <c r="H37" s="27">
        <v>1444.3265699999999</v>
      </c>
      <c r="I37" s="25">
        <f t="shared" si="2"/>
        <v>100</v>
      </c>
      <c r="J37" s="93">
        <f t="shared" si="3"/>
        <v>100</v>
      </c>
    </row>
    <row r="38" spans="1:10" ht="38.25">
      <c r="A38" s="20" t="s">
        <v>123</v>
      </c>
      <c r="B38" s="18" t="s">
        <v>44</v>
      </c>
      <c r="C38" s="18" t="s">
        <v>55</v>
      </c>
      <c r="D38" s="18" t="s">
        <v>124</v>
      </c>
      <c r="E38" s="17" t="s">
        <v>82</v>
      </c>
      <c r="F38" s="26">
        <f t="shared" ref="F38:H40" si="14">F39</f>
        <v>75</v>
      </c>
      <c r="G38" s="26">
        <f t="shared" si="14"/>
        <v>75</v>
      </c>
      <c r="H38" s="26">
        <f t="shared" si="14"/>
        <v>75</v>
      </c>
      <c r="I38" s="25">
        <f t="shared" si="2"/>
        <v>100</v>
      </c>
      <c r="J38" s="93">
        <f t="shared" si="3"/>
        <v>100</v>
      </c>
    </row>
    <row r="39" spans="1:10" ht="25.5">
      <c r="A39" s="94" t="s">
        <v>125</v>
      </c>
      <c r="B39" s="18" t="s">
        <v>44</v>
      </c>
      <c r="C39" s="18" t="s">
        <v>55</v>
      </c>
      <c r="D39" s="18" t="s">
        <v>124</v>
      </c>
      <c r="E39" s="18" t="s">
        <v>119</v>
      </c>
      <c r="F39" s="26">
        <f t="shared" si="14"/>
        <v>75</v>
      </c>
      <c r="G39" s="26">
        <f t="shared" si="14"/>
        <v>75</v>
      </c>
      <c r="H39" s="26">
        <f t="shared" si="14"/>
        <v>75</v>
      </c>
      <c r="I39" s="25">
        <f t="shared" si="2"/>
        <v>100</v>
      </c>
      <c r="J39" s="93">
        <f t="shared" si="3"/>
        <v>100</v>
      </c>
    </row>
    <row r="40" spans="1:10">
      <c r="A40" s="94" t="s">
        <v>120</v>
      </c>
      <c r="B40" s="17" t="s">
        <v>44</v>
      </c>
      <c r="C40" s="17" t="s">
        <v>55</v>
      </c>
      <c r="D40" s="18" t="s">
        <v>124</v>
      </c>
      <c r="E40" s="17" t="s">
        <v>121</v>
      </c>
      <c r="F40" s="26">
        <f t="shared" si="14"/>
        <v>75</v>
      </c>
      <c r="G40" s="26">
        <f t="shared" si="14"/>
        <v>75</v>
      </c>
      <c r="H40" s="26">
        <f t="shared" si="14"/>
        <v>75</v>
      </c>
      <c r="I40" s="25">
        <f t="shared" si="2"/>
        <v>100</v>
      </c>
      <c r="J40" s="93">
        <f t="shared" si="3"/>
        <v>100</v>
      </c>
    </row>
    <row r="41" spans="1:10" ht="38.25">
      <c r="A41" s="20" t="s">
        <v>69</v>
      </c>
      <c r="B41" s="17" t="s">
        <v>44</v>
      </c>
      <c r="C41" s="17" t="s">
        <v>55</v>
      </c>
      <c r="D41" s="18" t="s">
        <v>124</v>
      </c>
      <c r="E41" s="17" t="s">
        <v>122</v>
      </c>
      <c r="F41" s="26">
        <v>75</v>
      </c>
      <c r="G41" s="26">
        <v>75</v>
      </c>
      <c r="H41" s="27">
        <v>75</v>
      </c>
      <c r="I41" s="25">
        <f t="shared" si="2"/>
        <v>100</v>
      </c>
      <c r="J41" s="93">
        <f t="shared" si="3"/>
        <v>100</v>
      </c>
    </row>
    <row r="42" spans="1:10" ht="38.25">
      <c r="A42" s="98" t="s">
        <v>126</v>
      </c>
      <c r="B42" s="17" t="s">
        <v>44</v>
      </c>
      <c r="C42" s="17" t="s">
        <v>55</v>
      </c>
      <c r="D42" s="19" t="s">
        <v>127</v>
      </c>
      <c r="E42" s="17" t="s">
        <v>82</v>
      </c>
      <c r="F42" s="26">
        <f>F47+F44</f>
        <v>169.96699999999998</v>
      </c>
      <c r="G42" s="26">
        <f>G47+G44</f>
        <v>169.96699999999998</v>
      </c>
      <c r="H42" s="26">
        <f>H47+H44</f>
        <v>169.96699999999998</v>
      </c>
      <c r="I42" s="25">
        <f t="shared" si="2"/>
        <v>100</v>
      </c>
      <c r="J42" s="93">
        <f t="shared" si="3"/>
        <v>100</v>
      </c>
    </row>
    <row r="43" spans="1:10" ht="25.5">
      <c r="A43" s="98" t="s">
        <v>128</v>
      </c>
      <c r="B43" s="17" t="s">
        <v>44</v>
      </c>
      <c r="C43" s="17" t="s">
        <v>55</v>
      </c>
      <c r="D43" s="19" t="s">
        <v>129</v>
      </c>
      <c r="E43" s="17" t="s">
        <v>82</v>
      </c>
      <c r="F43" s="26">
        <f>F44+F47</f>
        <v>169.96699999999998</v>
      </c>
      <c r="G43" s="26">
        <f>G44+G47</f>
        <v>169.96699999999998</v>
      </c>
      <c r="H43" s="26">
        <f>H44+H47</f>
        <v>169.96699999999998</v>
      </c>
      <c r="I43" s="25">
        <f t="shared" si="2"/>
        <v>100</v>
      </c>
      <c r="J43" s="93">
        <f t="shared" si="3"/>
        <v>100</v>
      </c>
    </row>
    <row r="44" spans="1:10" ht="25.5">
      <c r="A44" s="94" t="s">
        <v>100</v>
      </c>
      <c r="B44" s="17" t="s">
        <v>44</v>
      </c>
      <c r="C44" s="17" t="s">
        <v>55</v>
      </c>
      <c r="D44" s="19" t="s">
        <v>129</v>
      </c>
      <c r="E44" s="17" t="s">
        <v>101</v>
      </c>
      <c r="F44" s="26">
        <f t="shared" ref="F44:H45" si="15">F45</f>
        <v>67.966999999999999</v>
      </c>
      <c r="G44" s="26">
        <f t="shared" si="15"/>
        <v>67.966999999999999</v>
      </c>
      <c r="H44" s="26">
        <f t="shared" si="15"/>
        <v>67.966999999999999</v>
      </c>
      <c r="I44" s="25">
        <f t="shared" si="2"/>
        <v>100</v>
      </c>
      <c r="J44" s="93">
        <f t="shared" si="3"/>
        <v>100</v>
      </c>
    </row>
    <row r="45" spans="1:10" ht="25.5">
      <c r="A45" s="94" t="s">
        <v>102</v>
      </c>
      <c r="B45" s="17" t="s">
        <v>44</v>
      </c>
      <c r="C45" s="17" t="s">
        <v>55</v>
      </c>
      <c r="D45" s="19" t="s">
        <v>129</v>
      </c>
      <c r="E45" s="17" t="s">
        <v>103</v>
      </c>
      <c r="F45" s="26">
        <f t="shared" si="15"/>
        <v>67.966999999999999</v>
      </c>
      <c r="G45" s="26">
        <f t="shared" si="15"/>
        <v>67.966999999999999</v>
      </c>
      <c r="H45" s="26">
        <f t="shared" si="15"/>
        <v>67.966999999999999</v>
      </c>
      <c r="I45" s="25">
        <f t="shared" si="2"/>
        <v>100</v>
      </c>
      <c r="J45" s="93">
        <f t="shared" si="3"/>
        <v>100</v>
      </c>
    </row>
    <row r="46" spans="1:10" ht="25.5">
      <c r="A46" s="94" t="s">
        <v>104</v>
      </c>
      <c r="B46" s="17" t="s">
        <v>44</v>
      </c>
      <c r="C46" s="17" t="s">
        <v>55</v>
      </c>
      <c r="D46" s="19" t="s">
        <v>129</v>
      </c>
      <c r="E46" s="17" t="s">
        <v>105</v>
      </c>
      <c r="F46" s="26">
        <v>67.966999999999999</v>
      </c>
      <c r="G46" s="26">
        <v>67.966999999999999</v>
      </c>
      <c r="H46" s="27">
        <v>67.966999999999999</v>
      </c>
      <c r="I46" s="25">
        <f t="shared" si="2"/>
        <v>100</v>
      </c>
      <c r="J46" s="93">
        <f t="shared" si="3"/>
        <v>100</v>
      </c>
    </row>
    <row r="47" spans="1:10" ht="25.5">
      <c r="A47" s="94" t="s">
        <v>130</v>
      </c>
      <c r="B47" s="17" t="s">
        <v>44</v>
      </c>
      <c r="C47" s="17" t="s">
        <v>55</v>
      </c>
      <c r="D47" s="19" t="s">
        <v>129</v>
      </c>
      <c r="E47" s="17" t="s">
        <v>131</v>
      </c>
      <c r="F47" s="26">
        <f>F48</f>
        <v>102</v>
      </c>
      <c r="G47" s="26">
        <f>G48</f>
        <v>102</v>
      </c>
      <c r="H47" s="26">
        <f>H48</f>
        <v>102</v>
      </c>
      <c r="I47" s="25">
        <f t="shared" si="2"/>
        <v>100</v>
      </c>
      <c r="J47" s="93">
        <f t="shared" si="3"/>
        <v>100</v>
      </c>
    </row>
    <row r="48" spans="1:10">
      <c r="A48" s="94" t="s">
        <v>132</v>
      </c>
      <c r="B48" s="17" t="s">
        <v>44</v>
      </c>
      <c r="C48" s="17" t="s">
        <v>55</v>
      </c>
      <c r="D48" s="19" t="s">
        <v>129</v>
      </c>
      <c r="E48" s="17" t="s">
        <v>133</v>
      </c>
      <c r="F48" s="26">
        <v>102</v>
      </c>
      <c r="G48" s="26">
        <v>102</v>
      </c>
      <c r="H48" s="27">
        <v>102</v>
      </c>
      <c r="I48" s="25">
        <f t="shared" si="2"/>
        <v>100</v>
      </c>
      <c r="J48" s="93">
        <f t="shared" si="3"/>
        <v>100</v>
      </c>
    </row>
    <row r="49" spans="1:10" ht="25.5">
      <c r="A49" s="98" t="s">
        <v>134</v>
      </c>
      <c r="B49" s="17" t="s">
        <v>44</v>
      </c>
      <c r="C49" s="17" t="s">
        <v>55</v>
      </c>
      <c r="D49" s="17" t="s">
        <v>135</v>
      </c>
      <c r="E49" s="17" t="s">
        <v>82</v>
      </c>
      <c r="F49" s="26">
        <f t="shared" ref="F49:H50" si="16">F50</f>
        <v>1820</v>
      </c>
      <c r="G49" s="26">
        <f t="shared" si="16"/>
        <v>1820</v>
      </c>
      <c r="H49" s="26">
        <f t="shared" si="16"/>
        <v>1820</v>
      </c>
      <c r="I49" s="25">
        <f t="shared" si="2"/>
        <v>100</v>
      </c>
      <c r="J49" s="93">
        <f t="shared" si="3"/>
        <v>100</v>
      </c>
    </row>
    <row r="50" spans="1:10" ht="25.5">
      <c r="A50" s="94" t="s">
        <v>130</v>
      </c>
      <c r="B50" s="17" t="s">
        <v>44</v>
      </c>
      <c r="C50" s="17" t="s">
        <v>55</v>
      </c>
      <c r="D50" s="17" t="s">
        <v>135</v>
      </c>
      <c r="E50" s="17" t="s">
        <v>131</v>
      </c>
      <c r="F50" s="26">
        <f t="shared" si="16"/>
        <v>1820</v>
      </c>
      <c r="G50" s="26">
        <f t="shared" si="16"/>
        <v>1820</v>
      </c>
      <c r="H50" s="26">
        <f t="shared" si="16"/>
        <v>1820</v>
      </c>
      <c r="I50" s="25">
        <f t="shared" si="2"/>
        <v>100</v>
      </c>
      <c r="J50" s="93">
        <f t="shared" si="3"/>
        <v>100</v>
      </c>
    </row>
    <row r="51" spans="1:10">
      <c r="A51" s="94" t="s">
        <v>132</v>
      </c>
      <c r="B51" s="17" t="s">
        <v>44</v>
      </c>
      <c r="C51" s="17" t="s">
        <v>55</v>
      </c>
      <c r="D51" s="17" t="s">
        <v>135</v>
      </c>
      <c r="E51" s="17" t="s">
        <v>133</v>
      </c>
      <c r="F51" s="26">
        <v>1820</v>
      </c>
      <c r="G51" s="26">
        <v>1820</v>
      </c>
      <c r="H51" s="27">
        <v>1820</v>
      </c>
      <c r="I51" s="25">
        <f t="shared" si="2"/>
        <v>100</v>
      </c>
      <c r="J51" s="93">
        <f t="shared" si="3"/>
        <v>100</v>
      </c>
    </row>
    <row r="52" spans="1:10">
      <c r="A52" s="20" t="s">
        <v>136</v>
      </c>
      <c r="B52" s="17" t="s">
        <v>44</v>
      </c>
      <c r="C52" s="17" t="s">
        <v>55</v>
      </c>
      <c r="D52" s="19" t="s">
        <v>137</v>
      </c>
      <c r="E52" s="17" t="s">
        <v>82</v>
      </c>
      <c r="F52" s="26">
        <f>F58+F61+F53+F56</f>
        <v>961.53926000000001</v>
      </c>
      <c r="G52" s="26">
        <f>G58+G61+G53+G56</f>
        <v>961.53926000000001</v>
      </c>
      <c r="H52" s="26">
        <f>H58+H61+H53+H56</f>
        <v>961.53926000000001</v>
      </c>
      <c r="I52" s="25">
        <f t="shared" si="2"/>
        <v>100</v>
      </c>
      <c r="J52" s="93">
        <f t="shared" si="3"/>
        <v>100</v>
      </c>
    </row>
    <row r="53" spans="1:10" ht="25.5">
      <c r="A53" s="94" t="s">
        <v>100</v>
      </c>
      <c r="B53" s="17" t="s">
        <v>44</v>
      </c>
      <c r="C53" s="17" t="s">
        <v>55</v>
      </c>
      <c r="D53" s="19" t="s">
        <v>137</v>
      </c>
      <c r="E53" s="17" t="s">
        <v>101</v>
      </c>
      <c r="F53" s="26">
        <f t="shared" ref="F53:H54" si="17">F54</f>
        <v>500.93754000000001</v>
      </c>
      <c r="G53" s="26">
        <f t="shared" si="17"/>
        <v>500.93754000000001</v>
      </c>
      <c r="H53" s="26">
        <f t="shared" si="17"/>
        <v>500.93754000000001</v>
      </c>
      <c r="I53" s="25">
        <f t="shared" si="2"/>
        <v>100</v>
      </c>
      <c r="J53" s="93">
        <f t="shared" si="3"/>
        <v>100</v>
      </c>
    </row>
    <row r="54" spans="1:10" ht="25.5">
      <c r="A54" s="94" t="s">
        <v>102</v>
      </c>
      <c r="B54" s="17" t="s">
        <v>44</v>
      </c>
      <c r="C54" s="17" t="s">
        <v>55</v>
      </c>
      <c r="D54" s="19" t="s">
        <v>137</v>
      </c>
      <c r="E54" s="17" t="s">
        <v>103</v>
      </c>
      <c r="F54" s="26">
        <f t="shared" si="17"/>
        <v>500.93754000000001</v>
      </c>
      <c r="G54" s="26">
        <f t="shared" si="17"/>
        <v>500.93754000000001</v>
      </c>
      <c r="H54" s="26">
        <f t="shared" si="17"/>
        <v>500.93754000000001</v>
      </c>
      <c r="I54" s="25">
        <f t="shared" si="2"/>
        <v>100</v>
      </c>
      <c r="J54" s="93">
        <f t="shared" si="3"/>
        <v>100</v>
      </c>
    </row>
    <row r="55" spans="1:10" ht="25.5">
      <c r="A55" s="94" t="s">
        <v>104</v>
      </c>
      <c r="B55" s="17" t="s">
        <v>44</v>
      </c>
      <c r="C55" s="17" t="s">
        <v>55</v>
      </c>
      <c r="D55" s="19" t="s">
        <v>137</v>
      </c>
      <c r="E55" s="17" t="s">
        <v>105</v>
      </c>
      <c r="F55" s="26">
        <v>500.93754000000001</v>
      </c>
      <c r="G55" s="26">
        <v>500.93754000000001</v>
      </c>
      <c r="H55" s="27">
        <v>500.93754000000001</v>
      </c>
      <c r="I55" s="25">
        <f t="shared" si="2"/>
        <v>100</v>
      </c>
      <c r="J55" s="93">
        <f t="shared" si="3"/>
        <v>100</v>
      </c>
    </row>
    <row r="56" spans="1:10" ht="25.5">
      <c r="A56" s="94" t="s">
        <v>130</v>
      </c>
      <c r="B56" s="18" t="s">
        <v>44</v>
      </c>
      <c r="C56" s="18" t="s">
        <v>55</v>
      </c>
      <c r="D56" s="19" t="s">
        <v>137</v>
      </c>
      <c r="E56" s="18" t="s">
        <v>131</v>
      </c>
      <c r="F56" s="26">
        <f>F57</f>
        <v>30</v>
      </c>
      <c r="G56" s="26">
        <f>G57</f>
        <v>30</v>
      </c>
      <c r="H56" s="26">
        <f>H57</f>
        <v>30</v>
      </c>
      <c r="I56" s="25">
        <f t="shared" si="2"/>
        <v>100</v>
      </c>
      <c r="J56" s="93">
        <f t="shared" si="3"/>
        <v>100</v>
      </c>
    </row>
    <row r="57" spans="1:10">
      <c r="A57" s="20" t="s">
        <v>50</v>
      </c>
      <c r="B57" s="18" t="s">
        <v>44</v>
      </c>
      <c r="C57" s="18" t="s">
        <v>55</v>
      </c>
      <c r="D57" s="19" t="s">
        <v>137</v>
      </c>
      <c r="E57" s="18" t="s">
        <v>133</v>
      </c>
      <c r="F57" s="26">
        <v>30</v>
      </c>
      <c r="G57" s="26">
        <v>30</v>
      </c>
      <c r="H57" s="27">
        <v>30</v>
      </c>
      <c r="I57" s="25">
        <f t="shared" si="2"/>
        <v>100</v>
      </c>
      <c r="J57" s="93">
        <f t="shared" si="3"/>
        <v>100</v>
      </c>
    </row>
    <row r="58" spans="1:10">
      <c r="A58" s="20" t="s">
        <v>106</v>
      </c>
      <c r="B58" s="17" t="s">
        <v>44</v>
      </c>
      <c r="C58" s="17" t="s">
        <v>55</v>
      </c>
      <c r="D58" s="17" t="s">
        <v>137</v>
      </c>
      <c r="E58" s="17" t="s">
        <v>108</v>
      </c>
      <c r="F58" s="26">
        <f t="shared" ref="F58:H59" si="18">F59</f>
        <v>180.60172</v>
      </c>
      <c r="G58" s="26">
        <f t="shared" si="18"/>
        <v>180.60172</v>
      </c>
      <c r="H58" s="26">
        <f t="shared" si="18"/>
        <v>180.60172</v>
      </c>
      <c r="I58" s="25">
        <f t="shared" si="2"/>
        <v>100</v>
      </c>
      <c r="J58" s="93">
        <f t="shared" si="3"/>
        <v>100</v>
      </c>
    </row>
    <row r="59" spans="1:10">
      <c r="A59" s="20" t="s">
        <v>138</v>
      </c>
      <c r="B59" s="17" t="s">
        <v>44</v>
      </c>
      <c r="C59" s="17" t="s">
        <v>55</v>
      </c>
      <c r="D59" s="17" t="s">
        <v>137</v>
      </c>
      <c r="E59" s="17" t="s">
        <v>139</v>
      </c>
      <c r="F59" s="26">
        <f t="shared" si="18"/>
        <v>180.60172</v>
      </c>
      <c r="G59" s="26">
        <f t="shared" si="18"/>
        <v>180.60172</v>
      </c>
      <c r="H59" s="26">
        <f t="shared" si="18"/>
        <v>180.60172</v>
      </c>
      <c r="I59" s="25">
        <f t="shared" si="2"/>
        <v>100</v>
      </c>
      <c r="J59" s="93">
        <f t="shared" si="3"/>
        <v>100</v>
      </c>
    </row>
    <row r="60" spans="1:10" ht="76.5">
      <c r="A60" s="99" t="s">
        <v>140</v>
      </c>
      <c r="B60" s="17" t="s">
        <v>44</v>
      </c>
      <c r="C60" s="17" t="s">
        <v>55</v>
      </c>
      <c r="D60" s="17" t="s">
        <v>137</v>
      </c>
      <c r="E60" s="17" t="s">
        <v>141</v>
      </c>
      <c r="F60" s="26">
        <v>180.60172</v>
      </c>
      <c r="G60" s="26">
        <v>180.60172</v>
      </c>
      <c r="H60" s="27">
        <v>180.60172</v>
      </c>
      <c r="I60" s="25">
        <f t="shared" si="2"/>
        <v>100</v>
      </c>
      <c r="J60" s="93">
        <f t="shared" si="3"/>
        <v>100</v>
      </c>
    </row>
    <row r="61" spans="1:10">
      <c r="A61" s="99" t="s">
        <v>109</v>
      </c>
      <c r="B61" s="17" t="s">
        <v>44</v>
      </c>
      <c r="C61" s="17" t="s">
        <v>55</v>
      </c>
      <c r="D61" s="17" t="s">
        <v>137</v>
      </c>
      <c r="E61" s="17" t="s">
        <v>110</v>
      </c>
      <c r="F61" s="26">
        <f>F62</f>
        <v>250</v>
      </c>
      <c r="G61" s="26">
        <f>G62</f>
        <v>250</v>
      </c>
      <c r="H61" s="26">
        <f>H62</f>
        <v>250</v>
      </c>
      <c r="I61" s="25">
        <f t="shared" si="2"/>
        <v>100</v>
      </c>
      <c r="J61" s="93">
        <f t="shared" si="3"/>
        <v>100</v>
      </c>
    </row>
    <row r="62" spans="1:10">
      <c r="A62" s="99" t="s">
        <v>47</v>
      </c>
      <c r="B62" s="17" t="s">
        <v>44</v>
      </c>
      <c r="C62" s="17" t="s">
        <v>55</v>
      </c>
      <c r="D62" s="17" t="s">
        <v>137</v>
      </c>
      <c r="E62" s="17" t="s">
        <v>111</v>
      </c>
      <c r="F62" s="26">
        <v>250</v>
      </c>
      <c r="G62" s="26">
        <v>250</v>
      </c>
      <c r="H62" s="27">
        <v>250</v>
      </c>
      <c r="I62" s="25">
        <f t="shared" si="2"/>
        <v>100</v>
      </c>
      <c r="J62" s="93">
        <f t="shared" si="3"/>
        <v>100</v>
      </c>
    </row>
    <row r="63" spans="1:10" ht="25.5">
      <c r="A63" s="20" t="s">
        <v>113</v>
      </c>
      <c r="B63" s="17" t="s">
        <v>44</v>
      </c>
      <c r="C63" s="17" t="s">
        <v>55</v>
      </c>
      <c r="D63" s="17" t="s">
        <v>112</v>
      </c>
      <c r="E63" s="17" t="s">
        <v>82</v>
      </c>
      <c r="F63" s="26">
        <f t="shared" ref="F63:H64" si="19">F64</f>
        <v>10</v>
      </c>
      <c r="G63" s="26">
        <f t="shared" si="19"/>
        <v>10</v>
      </c>
      <c r="H63" s="26">
        <f t="shared" si="19"/>
        <v>10</v>
      </c>
      <c r="I63" s="25">
        <f t="shared" si="2"/>
        <v>100</v>
      </c>
      <c r="J63" s="93">
        <f t="shared" si="3"/>
        <v>100</v>
      </c>
    </row>
    <row r="64" spans="1:10">
      <c r="A64" s="94" t="s">
        <v>106</v>
      </c>
      <c r="B64" s="17" t="s">
        <v>44</v>
      </c>
      <c r="C64" s="17" t="s">
        <v>55</v>
      </c>
      <c r="D64" s="17" t="s">
        <v>112</v>
      </c>
      <c r="E64" s="17" t="s">
        <v>108</v>
      </c>
      <c r="F64" s="26">
        <f t="shared" si="19"/>
        <v>10</v>
      </c>
      <c r="G64" s="26">
        <f t="shared" si="19"/>
        <v>10</v>
      </c>
      <c r="H64" s="26">
        <f t="shared" si="19"/>
        <v>10</v>
      </c>
      <c r="I64" s="25">
        <f t="shared" si="2"/>
        <v>100</v>
      </c>
      <c r="J64" s="93">
        <f t="shared" si="3"/>
        <v>100</v>
      </c>
    </row>
    <row r="65" spans="1:10">
      <c r="A65" s="94" t="s">
        <v>70</v>
      </c>
      <c r="B65" s="17" t="s">
        <v>44</v>
      </c>
      <c r="C65" s="17" t="s">
        <v>55</v>
      </c>
      <c r="D65" s="17" t="s">
        <v>112</v>
      </c>
      <c r="E65" s="17" t="s">
        <v>142</v>
      </c>
      <c r="F65" s="26">
        <v>10</v>
      </c>
      <c r="G65" s="26">
        <v>10</v>
      </c>
      <c r="H65" s="27">
        <v>10</v>
      </c>
      <c r="I65" s="25">
        <f t="shared" si="2"/>
        <v>100</v>
      </c>
      <c r="J65" s="93">
        <f t="shared" si="3"/>
        <v>100</v>
      </c>
    </row>
    <row r="66" spans="1:10" s="29" customFormat="1">
      <c r="A66" s="96" t="s">
        <v>143</v>
      </c>
      <c r="B66" s="51" t="s">
        <v>49</v>
      </c>
      <c r="C66" s="51" t="s">
        <v>60</v>
      </c>
      <c r="D66" s="51" t="s">
        <v>81</v>
      </c>
      <c r="E66" s="51" t="s">
        <v>82</v>
      </c>
      <c r="F66" s="15">
        <f>F67</f>
        <v>9030.6800599999988</v>
      </c>
      <c r="G66" s="15">
        <f>G67</f>
        <v>9030.6800599999988</v>
      </c>
      <c r="H66" s="15">
        <f>H67</f>
        <v>8990.6800599999988</v>
      </c>
      <c r="I66" s="28">
        <f t="shared" si="2"/>
        <v>99.557065473095719</v>
      </c>
      <c r="J66" s="91">
        <f t="shared" si="3"/>
        <v>99.557065473095719</v>
      </c>
    </row>
    <row r="67" spans="1:10" s="29" customFormat="1" ht="25.5">
      <c r="A67" s="90" t="s">
        <v>16</v>
      </c>
      <c r="B67" s="51" t="s">
        <v>49</v>
      </c>
      <c r="C67" s="51" t="s">
        <v>56</v>
      </c>
      <c r="D67" s="51" t="s">
        <v>81</v>
      </c>
      <c r="E67" s="51" t="s">
        <v>82</v>
      </c>
      <c r="F67" s="15">
        <f>F68+F73+F77</f>
        <v>9030.6800599999988</v>
      </c>
      <c r="G67" s="15">
        <f>G68+G73+G77</f>
        <v>9030.6800599999988</v>
      </c>
      <c r="H67" s="15">
        <f>H68+H73+H77</f>
        <v>8990.6800599999988</v>
      </c>
      <c r="I67" s="28">
        <f t="shared" si="2"/>
        <v>99.557065473095719</v>
      </c>
      <c r="J67" s="91">
        <f t="shared" si="3"/>
        <v>99.557065473095719</v>
      </c>
    </row>
    <row r="68" spans="1:10" ht="38.25">
      <c r="A68" s="98" t="s">
        <v>144</v>
      </c>
      <c r="B68" s="17" t="s">
        <v>49</v>
      </c>
      <c r="C68" s="17" t="s">
        <v>56</v>
      </c>
      <c r="D68" s="17" t="s">
        <v>145</v>
      </c>
      <c r="E68" s="17" t="s">
        <v>82</v>
      </c>
      <c r="F68" s="26">
        <f>F70</f>
        <v>390.84566000000001</v>
      </c>
      <c r="G68" s="26">
        <f>G70</f>
        <v>390.84566000000001</v>
      </c>
      <c r="H68" s="26">
        <f>H70</f>
        <v>390.84566000000001</v>
      </c>
      <c r="I68" s="25">
        <f t="shared" si="2"/>
        <v>100</v>
      </c>
      <c r="J68" s="93">
        <f t="shared" si="3"/>
        <v>100</v>
      </c>
    </row>
    <row r="69" spans="1:10">
      <c r="A69" s="98" t="s">
        <v>146</v>
      </c>
      <c r="B69" s="17" t="s">
        <v>49</v>
      </c>
      <c r="C69" s="17" t="s">
        <v>56</v>
      </c>
      <c r="D69" s="17" t="s">
        <v>147</v>
      </c>
      <c r="E69" s="17" t="s">
        <v>82</v>
      </c>
      <c r="F69" s="26">
        <f t="shared" ref="F69:H71" si="20">F70</f>
        <v>390.84566000000001</v>
      </c>
      <c r="G69" s="26">
        <f t="shared" si="20"/>
        <v>390.84566000000001</v>
      </c>
      <c r="H69" s="26">
        <f t="shared" si="20"/>
        <v>390.84566000000001</v>
      </c>
      <c r="I69" s="25">
        <f t="shared" si="2"/>
        <v>100</v>
      </c>
      <c r="J69" s="93">
        <f t="shared" si="3"/>
        <v>100</v>
      </c>
    </row>
    <row r="70" spans="1:10" ht="25.5">
      <c r="A70" s="94" t="s">
        <v>125</v>
      </c>
      <c r="B70" s="17" t="s">
        <v>49</v>
      </c>
      <c r="C70" s="17" t="s">
        <v>56</v>
      </c>
      <c r="D70" s="17" t="s">
        <v>147</v>
      </c>
      <c r="E70" s="17" t="s">
        <v>119</v>
      </c>
      <c r="F70" s="26">
        <f t="shared" si="20"/>
        <v>390.84566000000001</v>
      </c>
      <c r="G70" s="26">
        <f t="shared" si="20"/>
        <v>390.84566000000001</v>
      </c>
      <c r="H70" s="26">
        <f t="shared" si="20"/>
        <v>390.84566000000001</v>
      </c>
      <c r="I70" s="25">
        <f t="shared" si="2"/>
        <v>100</v>
      </c>
      <c r="J70" s="93">
        <f t="shared" si="3"/>
        <v>100</v>
      </c>
    </row>
    <row r="71" spans="1:10">
      <c r="A71" s="94" t="s">
        <v>120</v>
      </c>
      <c r="B71" s="17" t="s">
        <v>49</v>
      </c>
      <c r="C71" s="17" t="s">
        <v>56</v>
      </c>
      <c r="D71" s="17" t="s">
        <v>147</v>
      </c>
      <c r="E71" s="17" t="s">
        <v>121</v>
      </c>
      <c r="F71" s="26">
        <f t="shared" si="20"/>
        <v>390.84566000000001</v>
      </c>
      <c r="G71" s="26">
        <f t="shared" si="20"/>
        <v>390.84566000000001</v>
      </c>
      <c r="H71" s="26">
        <f t="shared" si="20"/>
        <v>390.84566000000001</v>
      </c>
      <c r="I71" s="25">
        <f t="shared" si="2"/>
        <v>100</v>
      </c>
      <c r="J71" s="93">
        <f t="shared" si="3"/>
        <v>100</v>
      </c>
    </row>
    <row r="72" spans="1:10" ht="38.25">
      <c r="A72" s="20" t="s">
        <v>69</v>
      </c>
      <c r="B72" s="17" t="s">
        <v>49</v>
      </c>
      <c r="C72" s="17" t="s">
        <v>56</v>
      </c>
      <c r="D72" s="17" t="s">
        <v>147</v>
      </c>
      <c r="E72" s="17" t="s">
        <v>122</v>
      </c>
      <c r="F72" s="26">
        <v>390.84566000000001</v>
      </c>
      <c r="G72" s="26">
        <v>390.84566000000001</v>
      </c>
      <c r="H72" s="27">
        <v>390.84566000000001</v>
      </c>
      <c r="I72" s="25">
        <f t="shared" ref="I72:I135" si="21">H72/F72*100</f>
        <v>100</v>
      </c>
      <c r="J72" s="93">
        <f t="shared" ref="J72:J135" si="22">H72/G72*100</f>
        <v>100</v>
      </c>
    </row>
    <row r="73" spans="1:10" ht="25.5">
      <c r="A73" s="20" t="s">
        <v>113</v>
      </c>
      <c r="B73" s="17" t="s">
        <v>49</v>
      </c>
      <c r="C73" s="17" t="s">
        <v>56</v>
      </c>
      <c r="D73" s="17" t="s">
        <v>112</v>
      </c>
      <c r="E73" s="17" t="s">
        <v>82</v>
      </c>
      <c r="F73" s="26">
        <f t="shared" ref="F73:H75" si="23">F74</f>
        <v>34.055999999999997</v>
      </c>
      <c r="G73" s="26">
        <f t="shared" si="23"/>
        <v>34.055999999999997</v>
      </c>
      <c r="H73" s="26">
        <f t="shared" si="23"/>
        <v>34.055999999999997</v>
      </c>
      <c r="I73" s="25">
        <f t="shared" si="21"/>
        <v>100</v>
      </c>
      <c r="J73" s="93">
        <f t="shared" si="22"/>
        <v>100</v>
      </c>
    </row>
    <row r="74" spans="1:10" ht="25.5">
      <c r="A74" s="94" t="s">
        <v>100</v>
      </c>
      <c r="B74" s="17" t="s">
        <v>49</v>
      </c>
      <c r="C74" s="17" t="s">
        <v>56</v>
      </c>
      <c r="D74" s="17" t="s">
        <v>112</v>
      </c>
      <c r="E74" s="17" t="s">
        <v>101</v>
      </c>
      <c r="F74" s="26">
        <f t="shared" si="23"/>
        <v>34.055999999999997</v>
      </c>
      <c r="G74" s="26">
        <f t="shared" si="23"/>
        <v>34.055999999999997</v>
      </c>
      <c r="H74" s="26">
        <f t="shared" si="23"/>
        <v>34.055999999999997</v>
      </c>
      <c r="I74" s="25">
        <f t="shared" si="21"/>
        <v>100</v>
      </c>
      <c r="J74" s="93">
        <f t="shared" si="22"/>
        <v>100</v>
      </c>
    </row>
    <row r="75" spans="1:10" ht="25.5">
      <c r="A75" s="94" t="s">
        <v>102</v>
      </c>
      <c r="B75" s="17" t="s">
        <v>49</v>
      </c>
      <c r="C75" s="17" t="s">
        <v>56</v>
      </c>
      <c r="D75" s="17" t="s">
        <v>112</v>
      </c>
      <c r="E75" s="17" t="s">
        <v>103</v>
      </c>
      <c r="F75" s="26">
        <f t="shared" si="23"/>
        <v>34.055999999999997</v>
      </c>
      <c r="G75" s="26">
        <f t="shared" si="23"/>
        <v>34.055999999999997</v>
      </c>
      <c r="H75" s="26">
        <f t="shared" si="23"/>
        <v>34.055999999999997</v>
      </c>
      <c r="I75" s="25">
        <f t="shared" si="21"/>
        <v>100</v>
      </c>
      <c r="J75" s="93">
        <f t="shared" si="22"/>
        <v>100</v>
      </c>
    </row>
    <row r="76" spans="1:10" ht="25.5">
      <c r="A76" s="94" t="s">
        <v>104</v>
      </c>
      <c r="B76" s="17" t="s">
        <v>49</v>
      </c>
      <c r="C76" s="17" t="s">
        <v>56</v>
      </c>
      <c r="D76" s="17" t="s">
        <v>112</v>
      </c>
      <c r="E76" s="17" t="s">
        <v>105</v>
      </c>
      <c r="F76" s="26">
        <v>34.055999999999997</v>
      </c>
      <c r="G76" s="26">
        <v>34.055999999999997</v>
      </c>
      <c r="H76" s="27">
        <v>34.055999999999997</v>
      </c>
      <c r="I76" s="25">
        <f t="shared" si="21"/>
        <v>100</v>
      </c>
      <c r="J76" s="93">
        <f t="shared" si="22"/>
        <v>100</v>
      </c>
    </row>
    <row r="77" spans="1:10" ht="25.5">
      <c r="A77" s="100" t="s">
        <v>148</v>
      </c>
      <c r="B77" s="18" t="s">
        <v>49</v>
      </c>
      <c r="C77" s="18" t="s">
        <v>56</v>
      </c>
      <c r="D77" s="18" t="s">
        <v>149</v>
      </c>
      <c r="E77" s="18" t="s">
        <v>82</v>
      </c>
      <c r="F77" s="26">
        <f>F80+F78</f>
        <v>8605.7783999999992</v>
      </c>
      <c r="G77" s="26">
        <f>G80+G78</f>
        <v>8605.7783999999992</v>
      </c>
      <c r="H77" s="26">
        <f>H80+H78</f>
        <v>8565.7783999999992</v>
      </c>
      <c r="I77" s="25">
        <f t="shared" si="21"/>
        <v>99.535196025963202</v>
      </c>
      <c r="J77" s="93">
        <f t="shared" si="22"/>
        <v>99.535196025963202</v>
      </c>
    </row>
    <row r="78" spans="1:10" ht="25.5">
      <c r="A78" s="94" t="s">
        <v>130</v>
      </c>
      <c r="B78" s="18" t="s">
        <v>49</v>
      </c>
      <c r="C78" s="18" t="s">
        <v>56</v>
      </c>
      <c r="D78" s="18" t="s">
        <v>149</v>
      </c>
      <c r="E78" s="18" t="s">
        <v>131</v>
      </c>
      <c r="F78" s="26">
        <f>F79</f>
        <v>2160</v>
      </c>
      <c r="G78" s="26">
        <f>G79</f>
        <v>2160</v>
      </c>
      <c r="H78" s="26">
        <f>H79</f>
        <v>2120</v>
      </c>
      <c r="I78" s="25">
        <f t="shared" si="21"/>
        <v>98.148148148148152</v>
      </c>
      <c r="J78" s="93">
        <f t="shared" si="22"/>
        <v>98.148148148148152</v>
      </c>
    </row>
    <row r="79" spans="1:10">
      <c r="A79" s="20" t="s">
        <v>50</v>
      </c>
      <c r="B79" s="18" t="s">
        <v>49</v>
      </c>
      <c r="C79" s="18" t="s">
        <v>56</v>
      </c>
      <c r="D79" s="18" t="s">
        <v>149</v>
      </c>
      <c r="E79" s="18" t="s">
        <v>133</v>
      </c>
      <c r="F79" s="26">
        <v>2160</v>
      </c>
      <c r="G79" s="26">
        <v>2160</v>
      </c>
      <c r="H79" s="27">
        <v>2120</v>
      </c>
      <c r="I79" s="25">
        <f t="shared" si="21"/>
        <v>98.148148148148152</v>
      </c>
      <c r="J79" s="93">
        <f t="shared" si="22"/>
        <v>98.148148148148152</v>
      </c>
    </row>
    <row r="80" spans="1:10" ht="25.5">
      <c r="A80" s="94" t="s">
        <v>118</v>
      </c>
      <c r="B80" s="18" t="s">
        <v>49</v>
      </c>
      <c r="C80" s="18" t="s">
        <v>56</v>
      </c>
      <c r="D80" s="18" t="s">
        <v>149</v>
      </c>
      <c r="E80" s="18" t="s">
        <v>119</v>
      </c>
      <c r="F80" s="26">
        <f t="shared" ref="F80:H81" si="24">F81</f>
        <v>6445.7784000000001</v>
      </c>
      <c r="G80" s="26">
        <f t="shared" si="24"/>
        <v>6445.7784000000001</v>
      </c>
      <c r="H80" s="26">
        <f t="shared" si="24"/>
        <v>6445.7784000000001</v>
      </c>
      <c r="I80" s="25">
        <f t="shared" si="21"/>
        <v>100</v>
      </c>
      <c r="J80" s="93">
        <f t="shared" si="22"/>
        <v>100</v>
      </c>
    </row>
    <row r="81" spans="1:10">
      <c r="A81" s="94" t="s">
        <v>120</v>
      </c>
      <c r="B81" s="18" t="s">
        <v>49</v>
      </c>
      <c r="C81" s="18" t="s">
        <v>56</v>
      </c>
      <c r="D81" s="18" t="s">
        <v>149</v>
      </c>
      <c r="E81" s="18" t="s">
        <v>121</v>
      </c>
      <c r="F81" s="26">
        <f t="shared" si="24"/>
        <v>6445.7784000000001</v>
      </c>
      <c r="G81" s="26">
        <f t="shared" si="24"/>
        <v>6445.7784000000001</v>
      </c>
      <c r="H81" s="26">
        <f t="shared" si="24"/>
        <v>6445.7784000000001</v>
      </c>
      <c r="I81" s="25">
        <f t="shared" si="21"/>
        <v>100</v>
      </c>
      <c r="J81" s="93">
        <f t="shared" si="22"/>
        <v>100</v>
      </c>
    </row>
    <row r="82" spans="1:10">
      <c r="A82" s="20" t="s">
        <v>52</v>
      </c>
      <c r="B82" s="18" t="s">
        <v>49</v>
      </c>
      <c r="C82" s="18" t="s">
        <v>56</v>
      </c>
      <c r="D82" s="18" t="s">
        <v>149</v>
      </c>
      <c r="E82" s="18" t="s">
        <v>150</v>
      </c>
      <c r="F82" s="26">
        <v>6445.7784000000001</v>
      </c>
      <c r="G82" s="26">
        <v>6445.7784000000001</v>
      </c>
      <c r="H82" s="27">
        <v>6445.7784000000001</v>
      </c>
      <c r="I82" s="25">
        <f t="shared" si="21"/>
        <v>100</v>
      </c>
      <c r="J82" s="93">
        <f t="shared" si="22"/>
        <v>100</v>
      </c>
    </row>
    <row r="83" spans="1:10" s="29" customFormat="1">
      <c r="A83" s="90" t="s">
        <v>151</v>
      </c>
      <c r="B83" s="51" t="s">
        <v>46</v>
      </c>
      <c r="C83" s="51" t="s">
        <v>60</v>
      </c>
      <c r="D83" s="51" t="s">
        <v>152</v>
      </c>
      <c r="E83" s="51" t="s">
        <v>153</v>
      </c>
      <c r="F83" s="15">
        <f>F84+F94</f>
        <v>11988.607749999999</v>
      </c>
      <c r="G83" s="15">
        <f>G84+G94</f>
        <v>11988.607749999999</v>
      </c>
      <c r="H83" s="15">
        <f>H84+H94</f>
        <v>9047.1577500000003</v>
      </c>
      <c r="I83" s="28">
        <f t="shared" si="21"/>
        <v>75.464623905140286</v>
      </c>
      <c r="J83" s="91">
        <f t="shared" si="22"/>
        <v>75.464623905140286</v>
      </c>
    </row>
    <row r="84" spans="1:10" s="29" customFormat="1">
      <c r="A84" s="90" t="s">
        <v>18</v>
      </c>
      <c r="B84" s="51" t="s">
        <v>46</v>
      </c>
      <c r="C84" s="51" t="s">
        <v>56</v>
      </c>
      <c r="D84" s="51" t="s">
        <v>81</v>
      </c>
      <c r="E84" s="51" t="s">
        <v>82</v>
      </c>
      <c r="F84" s="15">
        <f>F85+F90</f>
        <v>11190.63775</v>
      </c>
      <c r="G84" s="15">
        <f>G85+G90</f>
        <v>11190.63775</v>
      </c>
      <c r="H84" s="15">
        <f>H85+H90</f>
        <v>8249.187750000001</v>
      </c>
      <c r="I84" s="28">
        <f t="shared" si="21"/>
        <v>73.715081609178185</v>
      </c>
      <c r="J84" s="91">
        <f t="shared" si="22"/>
        <v>73.715081609178185</v>
      </c>
    </row>
    <row r="85" spans="1:10" ht="63.75">
      <c r="A85" s="94" t="s">
        <v>154</v>
      </c>
      <c r="B85" s="17" t="s">
        <v>46</v>
      </c>
      <c r="C85" s="17" t="s">
        <v>56</v>
      </c>
      <c r="D85" s="17" t="s">
        <v>155</v>
      </c>
      <c r="E85" s="17" t="s">
        <v>82</v>
      </c>
      <c r="F85" s="26">
        <f>F87</f>
        <v>8035.6977500000003</v>
      </c>
      <c r="G85" s="26">
        <f>G87</f>
        <v>8035.6977500000003</v>
      </c>
      <c r="H85" s="26">
        <f>H87</f>
        <v>8035.6977500000003</v>
      </c>
      <c r="I85" s="25">
        <f t="shared" si="21"/>
        <v>100</v>
      </c>
      <c r="J85" s="93">
        <f t="shared" si="22"/>
        <v>100</v>
      </c>
    </row>
    <row r="86" spans="1:10" ht="25.5">
      <c r="A86" s="94" t="s">
        <v>156</v>
      </c>
      <c r="B86" s="17" t="s">
        <v>46</v>
      </c>
      <c r="C86" s="17" t="s">
        <v>56</v>
      </c>
      <c r="D86" s="17" t="s">
        <v>155</v>
      </c>
      <c r="E86" s="17" t="s">
        <v>82</v>
      </c>
      <c r="F86" s="26">
        <f t="shared" ref="F86:H88" si="25">F87</f>
        <v>8035.6977500000003</v>
      </c>
      <c r="G86" s="26">
        <f t="shared" si="25"/>
        <v>8035.6977500000003</v>
      </c>
      <c r="H86" s="26">
        <f t="shared" si="25"/>
        <v>8035.6977500000003</v>
      </c>
      <c r="I86" s="25">
        <f t="shared" si="21"/>
        <v>100</v>
      </c>
      <c r="J86" s="93">
        <f t="shared" si="22"/>
        <v>100</v>
      </c>
    </row>
    <row r="87" spans="1:10" ht="25.5">
      <c r="A87" s="94" t="s">
        <v>125</v>
      </c>
      <c r="B87" s="17" t="s">
        <v>46</v>
      </c>
      <c r="C87" s="17" t="s">
        <v>56</v>
      </c>
      <c r="D87" s="17" t="s">
        <v>155</v>
      </c>
      <c r="E87" s="17" t="s">
        <v>119</v>
      </c>
      <c r="F87" s="26">
        <f t="shared" si="25"/>
        <v>8035.6977500000003</v>
      </c>
      <c r="G87" s="26">
        <f t="shared" si="25"/>
        <v>8035.6977500000003</v>
      </c>
      <c r="H87" s="26">
        <f t="shared" si="25"/>
        <v>8035.6977500000003</v>
      </c>
      <c r="I87" s="25">
        <f t="shared" si="21"/>
        <v>100</v>
      </c>
      <c r="J87" s="93">
        <f t="shared" si="22"/>
        <v>100</v>
      </c>
    </row>
    <row r="88" spans="1:10">
      <c r="A88" s="94" t="s">
        <v>120</v>
      </c>
      <c r="B88" s="17" t="s">
        <v>46</v>
      </c>
      <c r="C88" s="17" t="s">
        <v>56</v>
      </c>
      <c r="D88" s="17" t="s">
        <v>155</v>
      </c>
      <c r="E88" s="17" t="s">
        <v>121</v>
      </c>
      <c r="F88" s="26">
        <f t="shared" si="25"/>
        <v>8035.6977500000003</v>
      </c>
      <c r="G88" s="26">
        <f t="shared" si="25"/>
        <v>8035.6977500000003</v>
      </c>
      <c r="H88" s="26">
        <f t="shared" si="25"/>
        <v>8035.6977500000003</v>
      </c>
      <c r="I88" s="25">
        <f t="shared" si="21"/>
        <v>100</v>
      </c>
      <c r="J88" s="93">
        <f t="shared" si="22"/>
        <v>100</v>
      </c>
    </row>
    <row r="89" spans="1:10" ht="38.25">
      <c r="A89" s="20" t="s">
        <v>69</v>
      </c>
      <c r="B89" s="17" t="s">
        <v>46</v>
      </c>
      <c r="C89" s="17" t="s">
        <v>56</v>
      </c>
      <c r="D89" s="17" t="s">
        <v>155</v>
      </c>
      <c r="E89" s="17" t="s">
        <v>122</v>
      </c>
      <c r="F89" s="26">
        <v>8035.6977500000003</v>
      </c>
      <c r="G89" s="26">
        <v>8035.6977500000003</v>
      </c>
      <c r="H89" s="27">
        <v>8035.6977500000003</v>
      </c>
      <c r="I89" s="25">
        <f t="shared" si="21"/>
        <v>100</v>
      </c>
      <c r="J89" s="93">
        <f t="shared" si="22"/>
        <v>100</v>
      </c>
    </row>
    <row r="90" spans="1:10" ht="51">
      <c r="A90" s="94" t="s">
        <v>157</v>
      </c>
      <c r="B90" s="17" t="s">
        <v>46</v>
      </c>
      <c r="C90" s="17" t="s">
        <v>56</v>
      </c>
      <c r="D90" s="17" t="s">
        <v>158</v>
      </c>
      <c r="E90" s="17" t="s">
        <v>82</v>
      </c>
      <c r="F90" s="26">
        <f t="shared" ref="F90:H92" si="26">F91</f>
        <v>3154.94</v>
      </c>
      <c r="G90" s="26">
        <f t="shared" si="26"/>
        <v>3154.94</v>
      </c>
      <c r="H90" s="26">
        <f t="shared" si="26"/>
        <v>213.49</v>
      </c>
      <c r="I90" s="25">
        <f t="shared" si="21"/>
        <v>6.7668481809479735</v>
      </c>
      <c r="J90" s="93">
        <f t="shared" si="22"/>
        <v>6.7668481809479735</v>
      </c>
    </row>
    <row r="91" spans="1:10" ht="25.5">
      <c r="A91" s="101" t="s">
        <v>159</v>
      </c>
      <c r="B91" s="17" t="s">
        <v>46</v>
      </c>
      <c r="C91" s="17" t="s">
        <v>56</v>
      </c>
      <c r="D91" s="17" t="s">
        <v>158</v>
      </c>
      <c r="E91" s="17" t="s">
        <v>160</v>
      </c>
      <c r="F91" s="26">
        <f t="shared" si="26"/>
        <v>3154.94</v>
      </c>
      <c r="G91" s="26">
        <f t="shared" si="26"/>
        <v>3154.94</v>
      </c>
      <c r="H91" s="26">
        <f t="shared" si="26"/>
        <v>213.49</v>
      </c>
      <c r="I91" s="25">
        <f t="shared" si="21"/>
        <v>6.7668481809479735</v>
      </c>
      <c r="J91" s="93">
        <f t="shared" si="22"/>
        <v>6.7668481809479735</v>
      </c>
    </row>
    <row r="92" spans="1:10" ht="51">
      <c r="A92" s="101" t="s">
        <v>161</v>
      </c>
      <c r="B92" s="17" t="s">
        <v>46</v>
      </c>
      <c r="C92" s="17" t="s">
        <v>56</v>
      </c>
      <c r="D92" s="17" t="s">
        <v>158</v>
      </c>
      <c r="E92" s="17" t="s">
        <v>162</v>
      </c>
      <c r="F92" s="26">
        <f t="shared" si="26"/>
        <v>3154.94</v>
      </c>
      <c r="G92" s="26">
        <f t="shared" si="26"/>
        <v>3154.94</v>
      </c>
      <c r="H92" s="26">
        <f t="shared" si="26"/>
        <v>213.49</v>
      </c>
      <c r="I92" s="25">
        <f t="shared" si="21"/>
        <v>6.7668481809479735</v>
      </c>
      <c r="J92" s="93">
        <f t="shared" si="22"/>
        <v>6.7668481809479735</v>
      </c>
    </row>
    <row r="93" spans="1:10" ht="38.25">
      <c r="A93" s="101" t="s">
        <v>163</v>
      </c>
      <c r="B93" s="17" t="s">
        <v>46</v>
      </c>
      <c r="C93" s="17" t="s">
        <v>56</v>
      </c>
      <c r="D93" s="17" t="s">
        <v>158</v>
      </c>
      <c r="E93" s="17" t="s">
        <v>164</v>
      </c>
      <c r="F93" s="26">
        <v>3154.94</v>
      </c>
      <c r="G93" s="26">
        <v>3154.94</v>
      </c>
      <c r="H93" s="27">
        <v>213.49</v>
      </c>
      <c r="I93" s="25">
        <f t="shared" si="21"/>
        <v>6.7668481809479735</v>
      </c>
      <c r="J93" s="93">
        <f t="shared" si="22"/>
        <v>6.7668481809479735</v>
      </c>
    </row>
    <row r="94" spans="1:10" s="29" customFormat="1">
      <c r="A94" s="102" t="s">
        <v>19</v>
      </c>
      <c r="B94" s="51" t="s">
        <v>46</v>
      </c>
      <c r="C94" s="51" t="s">
        <v>57</v>
      </c>
      <c r="D94" s="51" t="s">
        <v>81</v>
      </c>
      <c r="E94" s="51" t="s">
        <v>82</v>
      </c>
      <c r="F94" s="15">
        <f>F95+F103</f>
        <v>797.97</v>
      </c>
      <c r="G94" s="15">
        <f>G95+G103</f>
        <v>797.97</v>
      </c>
      <c r="H94" s="15">
        <f>H95+H103</f>
        <v>797.97</v>
      </c>
      <c r="I94" s="28">
        <f t="shared" si="21"/>
        <v>100</v>
      </c>
      <c r="J94" s="91">
        <f t="shared" si="22"/>
        <v>100</v>
      </c>
    </row>
    <row r="95" spans="1:10" ht="38.25">
      <c r="A95" s="20" t="s">
        <v>165</v>
      </c>
      <c r="B95" s="17" t="s">
        <v>46</v>
      </c>
      <c r="C95" s="17" t="s">
        <v>57</v>
      </c>
      <c r="D95" s="19" t="s">
        <v>166</v>
      </c>
      <c r="E95" s="17" t="s">
        <v>82</v>
      </c>
      <c r="F95" s="26">
        <f>F100+F97</f>
        <v>697.97</v>
      </c>
      <c r="G95" s="26">
        <f>G100+G97</f>
        <v>697.97</v>
      </c>
      <c r="H95" s="26">
        <f>H100+H97</f>
        <v>697.97</v>
      </c>
      <c r="I95" s="25">
        <f t="shared" si="21"/>
        <v>100</v>
      </c>
      <c r="J95" s="93">
        <f t="shared" si="22"/>
        <v>100</v>
      </c>
    </row>
    <row r="96" spans="1:10" ht="25.5">
      <c r="A96" s="20" t="s">
        <v>167</v>
      </c>
      <c r="B96" s="17" t="s">
        <v>46</v>
      </c>
      <c r="C96" s="17" t="s">
        <v>57</v>
      </c>
      <c r="D96" s="19" t="s">
        <v>168</v>
      </c>
      <c r="E96" s="17" t="s">
        <v>82</v>
      </c>
      <c r="F96" s="26">
        <f>F97+F100</f>
        <v>697.97</v>
      </c>
      <c r="G96" s="26">
        <f>G97+G100</f>
        <v>697.97</v>
      </c>
      <c r="H96" s="26">
        <f>H97+H100</f>
        <v>697.97</v>
      </c>
      <c r="I96" s="25">
        <f t="shared" si="21"/>
        <v>100</v>
      </c>
      <c r="J96" s="93">
        <f t="shared" si="22"/>
        <v>100</v>
      </c>
    </row>
    <row r="97" spans="1:10" ht="25.5">
      <c r="A97" s="94" t="s">
        <v>100</v>
      </c>
      <c r="B97" s="17" t="s">
        <v>46</v>
      </c>
      <c r="C97" s="17" t="s">
        <v>57</v>
      </c>
      <c r="D97" s="19" t="s">
        <v>168</v>
      </c>
      <c r="E97" s="17" t="s">
        <v>101</v>
      </c>
      <c r="F97" s="26">
        <f t="shared" ref="F97:H98" si="27">F98</f>
        <v>83.5</v>
      </c>
      <c r="G97" s="26">
        <f t="shared" si="27"/>
        <v>83.5</v>
      </c>
      <c r="H97" s="26">
        <f t="shared" si="27"/>
        <v>83.5</v>
      </c>
      <c r="I97" s="25">
        <f t="shared" si="21"/>
        <v>100</v>
      </c>
      <c r="J97" s="93">
        <f t="shared" si="22"/>
        <v>100</v>
      </c>
    </row>
    <row r="98" spans="1:10" ht="25.5">
      <c r="A98" s="94" t="s">
        <v>102</v>
      </c>
      <c r="B98" s="17" t="s">
        <v>46</v>
      </c>
      <c r="C98" s="17" t="s">
        <v>57</v>
      </c>
      <c r="D98" s="19" t="s">
        <v>168</v>
      </c>
      <c r="E98" s="17" t="s">
        <v>103</v>
      </c>
      <c r="F98" s="26">
        <f t="shared" si="27"/>
        <v>83.5</v>
      </c>
      <c r="G98" s="26">
        <f t="shared" si="27"/>
        <v>83.5</v>
      </c>
      <c r="H98" s="26">
        <f t="shared" si="27"/>
        <v>83.5</v>
      </c>
      <c r="I98" s="25">
        <f t="shared" si="21"/>
        <v>100</v>
      </c>
      <c r="J98" s="93">
        <f t="shared" si="22"/>
        <v>100</v>
      </c>
    </row>
    <row r="99" spans="1:10" ht="25.5">
      <c r="A99" s="94" t="s">
        <v>104</v>
      </c>
      <c r="B99" s="17" t="s">
        <v>46</v>
      </c>
      <c r="C99" s="17" t="s">
        <v>57</v>
      </c>
      <c r="D99" s="19" t="s">
        <v>168</v>
      </c>
      <c r="E99" s="17" t="s">
        <v>105</v>
      </c>
      <c r="F99" s="26">
        <v>83.5</v>
      </c>
      <c r="G99" s="26">
        <v>83.5</v>
      </c>
      <c r="H99" s="27">
        <v>83.5</v>
      </c>
      <c r="I99" s="25">
        <f t="shared" si="21"/>
        <v>100</v>
      </c>
      <c r="J99" s="93">
        <f t="shared" si="22"/>
        <v>100</v>
      </c>
    </row>
    <row r="100" spans="1:10">
      <c r="A100" s="20" t="s">
        <v>106</v>
      </c>
      <c r="B100" s="17" t="s">
        <v>46</v>
      </c>
      <c r="C100" s="17" t="s">
        <v>57</v>
      </c>
      <c r="D100" s="19" t="s">
        <v>168</v>
      </c>
      <c r="E100" s="17" t="s">
        <v>108</v>
      </c>
      <c r="F100" s="26">
        <f t="shared" ref="F100:H101" si="28">F101</f>
        <v>614.47</v>
      </c>
      <c r="G100" s="26">
        <f t="shared" si="28"/>
        <v>614.47</v>
      </c>
      <c r="H100" s="26">
        <f t="shared" si="28"/>
        <v>614.47</v>
      </c>
      <c r="I100" s="25">
        <f t="shared" si="21"/>
        <v>100</v>
      </c>
      <c r="J100" s="93">
        <f t="shared" si="22"/>
        <v>100</v>
      </c>
    </row>
    <row r="101" spans="1:10" ht="38.25">
      <c r="A101" s="20" t="s">
        <v>169</v>
      </c>
      <c r="B101" s="17" t="s">
        <v>46</v>
      </c>
      <c r="C101" s="17" t="s">
        <v>57</v>
      </c>
      <c r="D101" s="19" t="s">
        <v>168</v>
      </c>
      <c r="E101" s="17" t="s">
        <v>170</v>
      </c>
      <c r="F101" s="26">
        <f t="shared" si="28"/>
        <v>614.47</v>
      </c>
      <c r="G101" s="26">
        <f t="shared" si="28"/>
        <v>614.47</v>
      </c>
      <c r="H101" s="26">
        <f t="shared" si="28"/>
        <v>614.47</v>
      </c>
      <c r="I101" s="25">
        <f t="shared" si="21"/>
        <v>100</v>
      </c>
      <c r="J101" s="93">
        <f t="shared" si="22"/>
        <v>100</v>
      </c>
    </row>
    <row r="102" spans="1:10" ht="63.75">
      <c r="A102" s="20" t="s">
        <v>171</v>
      </c>
      <c r="B102" s="17" t="s">
        <v>46</v>
      </c>
      <c r="C102" s="17" t="s">
        <v>57</v>
      </c>
      <c r="D102" s="19" t="s">
        <v>168</v>
      </c>
      <c r="E102" s="17" t="s">
        <v>172</v>
      </c>
      <c r="F102" s="26">
        <v>614.47</v>
      </c>
      <c r="G102" s="26">
        <v>614.47</v>
      </c>
      <c r="H102" s="27">
        <v>614.47</v>
      </c>
      <c r="I102" s="25">
        <f t="shared" si="21"/>
        <v>100</v>
      </c>
      <c r="J102" s="93">
        <f t="shared" si="22"/>
        <v>100</v>
      </c>
    </row>
    <row r="103" spans="1:10">
      <c r="A103" s="20" t="s">
        <v>106</v>
      </c>
      <c r="B103" s="17" t="s">
        <v>46</v>
      </c>
      <c r="C103" s="17" t="s">
        <v>57</v>
      </c>
      <c r="D103" s="21" t="s">
        <v>173</v>
      </c>
      <c r="E103" s="17" t="s">
        <v>108</v>
      </c>
      <c r="F103" s="26">
        <f t="shared" ref="F103:H104" si="29">F104</f>
        <v>100</v>
      </c>
      <c r="G103" s="26">
        <f t="shared" si="29"/>
        <v>100</v>
      </c>
      <c r="H103" s="26">
        <f t="shared" si="29"/>
        <v>100</v>
      </c>
      <c r="I103" s="25">
        <f t="shared" si="21"/>
        <v>100</v>
      </c>
      <c r="J103" s="93">
        <f t="shared" si="22"/>
        <v>100</v>
      </c>
    </row>
    <row r="104" spans="1:10" ht="38.25">
      <c r="A104" s="20" t="s">
        <v>169</v>
      </c>
      <c r="B104" s="17" t="s">
        <v>46</v>
      </c>
      <c r="C104" s="17" t="s">
        <v>57</v>
      </c>
      <c r="D104" s="21" t="s">
        <v>173</v>
      </c>
      <c r="E104" s="17" t="s">
        <v>170</v>
      </c>
      <c r="F104" s="26">
        <f t="shared" si="29"/>
        <v>100</v>
      </c>
      <c r="G104" s="26">
        <f t="shared" si="29"/>
        <v>100</v>
      </c>
      <c r="H104" s="26">
        <f t="shared" si="29"/>
        <v>100</v>
      </c>
      <c r="I104" s="25">
        <f t="shared" si="21"/>
        <v>100</v>
      </c>
      <c r="J104" s="93">
        <f t="shared" si="22"/>
        <v>100</v>
      </c>
    </row>
    <row r="105" spans="1:10" ht="63.75">
      <c r="A105" s="103" t="s">
        <v>171</v>
      </c>
      <c r="B105" s="17" t="s">
        <v>46</v>
      </c>
      <c r="C105" s="17" t="s">
        <v>57</v>
      </c>
      <c r="D105" s="21" t="s">
        <v>173</v>
      </c>
      <c r="E105" s="17" t="s">
        <v>172</v>
      </c>
      <c r="F105" s="26">
        <v>100</v>
      </c>
      <c r="G105" s="26">
        <v>100</v>
      </c>
      <c r="H105" s="27">
        <v>100</v>
      </c>
      <c r="I105" s="25">
        <f t="shared" si="21"/>
        <v>100</v>
      </c>
      <c r="J105" s="93">
        <f t="shared" si="22"/>
        <v>100</v>
      </c>
    </row>
    <row r="106" spans="1:10" s="29" customFormat="1">
      <c r="A106" s="96" t="s">
        <v>174</v>
      </c>
      <c r="B106" s="51" t="s">
        <v>175</v>
      </c>
      <c r="C106" s="51" t="s">
        <v>60</v>
      </c>
      <c r="D106" s="51" t="s">
        <v>81</v>
      </c>
      <c r="E106" s="51" t="s">
        <v>82</v>
      </c>
      <c r="F106" s="15">
        <f>F107+F113+F127+F161</f>
        <v>152262.39147</v>
      </c>
      <c r="G106" s="15">
        <f>G107+G113+G127+G161</f>
        <v>152262.39147</v>
      </c>
      <c r="H106" s="15">
        <f>H107+H113+H127+H161</f>
        <v>152164.22657999999</v>
      </c>
      <c r="I106" s="28">
        <f t="shared" si="21"/>
        <v>99.935529128990879</v>
      </c>
      <c r="J106" s="91">
        <f t="shared" si="22"/>
        <v>99.935529128990879</v>
      </c>
    </row>
    <row r="107" spans="1:10" s="29" customFormat="1">
      <c r="A107" s="96" t="s">
        <v>21</v>
      </c>
      <c r="B107" s="51" t="s">
        <v>175</v>
      </c>
      <c r="C107" s="51" t="s">
        <v>44</v>
      </c>
      <c r="D107" s="51" t="s">
        <v>81</v>
      </c>
      <c r="E107" s="51" t="s">
        <v>82</v>
      </c>
      <c r="F107" s="15">
        <f>F108</f>
        <v>1785.03682</v>
      </c>
      <c r="G107" s="15">
        <f>G108</f>
        <v>1785.03682</v>
      </c>
      <c r="H107" s="15">
        <f>H108</f>
        <v>1785.03682</v>
      </c>
      <c r="I107" s="28">
        <f t="shared" si="21"/>
        <v>100</v>
      </c>
      <c r="J107" s="91">
        <f t="shared" si="22"/>
        <v>100</v>
      </c>
    </row>
    <row r="108" spans="1:10" ht="38.25">
      <c r="A108" s="20" t="s">
        <v>176</v>
      </c>
      <c r="B108" s="17" t="s">
        <v>175</v>
      </c>
      <c r="C108" s="17" t="s">
        <v>44</v>
      </c>
      <c r="D108" s="17" t="s">
        <v>177</v>
      </c>
      <c r="E108" s="17" t="s">
        <v>82</v>
      </c>
      <c r="F108" s="26">
        <f>F110</f>
        <v>1785.03682</v>
      </c>
      <c r="G108" s="26">
        <f>G110</f>
        <v>1785.03682</v>
      </c>
      <c r="H108" s="26">
        <f>H110</f>
        <v>1785.03682</v>
      </c>
      <c r="I108" s="25">
        <f t="shared" si="21"/>
        <v>100</v>
      </c>
      <c r="J108" s="93">
        <f t="shared" si="22"/>
        <v>100</v>
      </c>
    </row>
    <row r="109" spans="1:10">
      <c r="A109" s="20" t="s">
        <v>178</v>
      </c>
      <c r="B109" s="17" t="s">
        <v>175</v>
      </c>
      <c r="C109" s="17" t="s">
        <v>44</v>
      </c>
      <c r="D109" s="17" t="s">
        <v>179</v>
      </c>
      <c r="E109" s="17" t="s">
        <v>82</v>
      </c>
      <c r="F109" s="26">
        <f>F110</f>
        <v>1785.03682</v>
      </c>
      <c r="G109" s="26">
        <f>G110</f>
        <v>1785.03682</v>
      </c>
      <c r="H109" s="26">
        <f>H110</f>
        <v>1785.03682</v>
      </c>
      <c r="I109" s="25">
        <f t="shared" si="21"/>
        <v>100</v>
      </c>
      <c r="J109" s="93">
        <f t="shared" si="22"/>
        <v>100</v>
      </c>
    </row>
    <row r="110" spans="1:10" ht="25.5">
      <c r="A110" s="94" t="s">
        <v>125</v>
      </c>
      <c r="B110" s="17" t="s">
        <v>175</v>
      </c>
      <c r="C110" s="17" t="s">
        <v>44</v>
      </c>
      <c r="D110" s="17" t="s">
        <v>179</v>
      </c>
      <c r="E110" s="17" t="s">
        <v>119</v>
      </c>
      <c r="F110" s="26">
        <f>F112</f>
        <v>1785.03682</v>
      </c>
      <c r="G110" s="26">
        <f>G112</f>
        <v>1785.03682</v>
      </c>
      <c r="H110" s="26">
        <f>H112</f>
        <v>1785.03682</v>
      </c>
      <c r="I110" s="25">
        <f t="shared" si="21"/>
        <v>100</v>
      </c>
      <c r="J110" s="93">
        <f t="shared" si="22"/>
        <v>100</v>
      </c>
    </row>
    <row r="111" spans="1:10">
      <c r="A111" s="94" t="s">
        <v>120</v>
      </c>
      <c r="B111" s="17" t="s">
        <v>175</v>
      </c>
      <c r="C111" s="17" t="s">
        <v>44</v>
      </c>
      <c r="D111" s="17" t="s">
        <v>179</v>
      </c>
      <c r="E111" s="17" t="s">
        <v>121</v>
      </c>
      <c r="F111" s="26">
        <f>F112</f>
        <v>1785.03682</v>
      </c>
      <c r="G111" s="26">
        <f>G112</f>
        <v>1785.03682</v>
      </c>
      <c r="H111" s="26">
        <f>H112</f>
        <v>1785.03682</v>
      </c>
      <c r="I111" s="25">
        <f t="shared" si="21"/>
        <v>100</v>
      </c>
      <c r="J111" s="93">
        <f t="shared" si="22"/>
        <v>100</v>
      </c>
    </row>
    <row r="112" spans="1:10" ht="38.25">
      <c r="A112" s="20" t="s">
        <v>69</v>
      </c>
      <c r="B112" s="17" t="s">
        <v>175</v>
      </c>
      <c r="C112" s="17" t="s">
        <v>44</v>
      </c>
      <c r="D112" s="17" t="s">
        <v>179</v>
      </c>
      <c r="E112" s="17" t="s">
        <v>122</v>
      </c>
      <c r="F112" s="26">
        <v>1785.03682</v>
      </c>
      <c r="G112" s="26">
        <v>1785.03682</v>
      </c>
      <c r="H112" s="27">
        <v>1785.03682</v>
      </c>
      <c r="I112" s="25">
        <f t="shared" si="21"/>
        <v>100</v>
      </c>
      <c r="J112" s="93">
        <f t="shared" si="22"/>
        <v>100</v>
      </c>
    </row>
    <row r="113" spans="1:10" s="29" customFormat="1">
      <c r="A113" s="96" t="s">
        <v>22</v>
      </c>
      <c r="B113" s="51" t="s">
        <v>175</v>
      </c>
      <c r="C113" s="51" t="s">
        <v>48</v>
      </c>
      <c r="D113" s="51" t="s">
        <v>81</v>
      </c>
      <c r="E113" s="51" t="s">
        <v>82</v>
      </c>
      <c r="F113" s="15">
        <f>F114</f>
        <v>7178.0763599999991</v>
      </c>
      <c r="G113" s="15">
        <f>G114</f>
        <v>7178.0763599999991</v>
      </c>
      <c r="H113" s="15">
        <f>H114</f>
        <v>7174.9313099999999</v>
      </c>
      <c r="I113" s="28">
        <f t="shared" si="21"/>
        <v>99.956185336540514</v>
      </c>
      <c r="J113" s="91">
        <f t="shared" si="22"/>
        <v>99.956185336540514</v>
      </c>
    </row>
    <row r="114" spans="1:10" ht="38.25">
      <c r="A114" s="94" t="s">
        <v>180</v>
      </c>
      <c r="B114" s="17" t="s">
        <v>175</v>
      </c>
      <c r="C114" s="17" t="s">
        <v>48</v>
      </c>
      <c r="D114" s="17" t="s">
        <v>181</v>
      </c>
      <c r="E114" s="17" t="s">
        <v>82</v>
      </c>
      <c r="F114" s="26">
        <f>F115+F119+F123</f>
        <v>7178.0763599999991</v>
      </c>
      <c r="G114" s="26">
        <f>G115+G119+G123</f>
        <v>7178.0763599999991</v>
      </c>
      <c r="H114" s="26">
        <f>H115+H119+H123</f>
        <v>7174.9313099999999</v>
      </c>
      <c r="I114" s="25">
        <f t="shared" si="21"/>
        <v>99.956185336540514</v>
      </c>
      <c r="J114" s="93">
        <f t="shared" si="22"/>
        <v>99.956185336540514</v>
      </c>
    </row>
    <row r="115" spans="1:10">
      <c r="A115" s="94" t="s">
        <v>182</v>
      </c>
      <c r="B115" s="17" t="s">
        <v>175</v>
      </c>
      <c r="C115" s="17" t="s">
        <v>48</v>
      </c>
      <c r="D115" s="17" t="s">
        <v>183</v>
      </c>
      <c r="E115" s="17" t="s">
        <v>82</v>
      </c>
      <c r="F115" s="26">
        <f>F116</f>
        <v>764.09185000000002</v>
      </c>
      <c r="G115" s="26">
        <f>G116</f>
        <v>764.09185000000002</v>
      </c>
      <c r="H115" s="26">
        <f>H116</f>
        <v>760.94680000000005</v>
      </c>
      <c r="I115" s="25">
        <f t="shared" si="21"/>
        <v>99.588393725178463</v>
      </c>
      <c r="J115" s="93">
        <f t="shared" si="22"/>
        <v>99.588393725178463</v>
      </c>
    </row>
    <row r="116" spans="1:10" ht="25.5">
      <c r="A116" s="94" t="s">
        <v>125</v>
      </c>
      <c r="B116" s="17" t="s">
        <v>175</v>
      </c>
      <c r="C116" s="17" t="s">
        <v>48</v>
      </c>
      <c r="D116" s="17" t="s">
        <v>183</v>
      </c>
      <c r="E116" s="17" t="s">
        <v>119</v>
      </c>
      <c r="F116" s="26">
        <f>F118</f>
        <v>764.09185000000002</v>
      </c>
      <c r="G116" s="26">
        <f>G118</f>
        <v>764.09185000000002</v>
      </c>
      <c r="H116" s="26">
        <f>H118</f>
        <v>760.94680000000005</v>
      </c>
      <c r="I116" s="25">
        <f t="shared" si="21"/>
        <v>99.588393725178463</v>
      </c>
      <c r="J116" s="93">
        <f t="shared" si="22"/>
        <v>99.588393725178463</v>
      </c>
    </row>
    <row r="117" spans="1:10">
      <c r="A117" s="94" t="s">
        <v>120</v>
      </c>
      <c r="B117" s="17" t="s">
        <v>175</v>
      </c>
      <c r="C117" s="17" t="s">
        <v>48</v>
      </c>
      <c r="D117" s="17" t="s">
        <v>183</v>
      </c>
      <c r="E117" s="17" t="s">
        <v>121</v>
      </c>
      <c r="F117" s="26">
        <f>F118</f>
        <v>764.09185000000002</v>
      </c>
      <c r="G117" s="26">
        <f>G118</f>
        <v>764.09185000000002</v>
      </c>
      <c r="H117" s="26">
        <f>H118</f>
        <v>760.94680000000005</v>
      </c>
      <c r="I117" s="25">
        <f t="shared" si="21"/>
        <v>99.588393725178463</v>
      </c>
      <c r="J117" s="93">
        <f t="shared" si="22"/>
        <v>99.588393725178463</v>
      </c>
    </row>
    <row r="118" spans="1:10" ht="38.25">
      <c r="A118" s="20" t="s">
        <v>69</v>
      </c>
      <c r="B118" s="17" t="s">
        <v>175</v>
      </c>
      <c r="C118" s="17" t="s">
        <v>48</v>
      </c>
      <c r="D118" s="17" t="s">
        <v>183</v>
      </c>
      <c r="E118" s="17" t="s">
        <v>122</v>
      </c>
      <c r="F118" s="26">
        <v>764.09185000000002</v>
      </c>
      <c r="G118" s="26">
        <v>764.09185000000002</v>
      </c>
      <c r="H118" s="27">
        <v>760.94680000000005</v>
      </c>
      <c r="I118" s="25">
        <f t="shared" si="21"/>
        <v>99.588393725178463</v>
      </c>
      <c r="J118" s="93">
        <f t="shared" si="22"/>
        <v>99.588393725178463</v>
      </c>
    </row>
    <row r="119" spans="1:10" ht="51">
      <c r="A119" s="94" t="s">
        <v>184</v>
      </c>
      <c r="B119" s="17" t="s">
        <v>175</v>
      </c>
      <c r="C119" s="17" t="s">
        <v>48</v>
      </c>
      <c r="D119" s="17" t="s">
        <v>185</v>
      </c>
      <c r="E119" s="17" t="s">
        <v>82</v>
      </c>
      <c r="F119" s="26">
        <f t="shared" ref="F119:H121" si="30">F120</f>
        <v>1857.00253</v>
      </c>
      <c r="G119" s="26">
        <f t="shared" si="30"/>
        <v>1857.00253</v>
      </c>
      <c r="H119" s="26">
        <f t="shared" si="30"/>
        <v>1857.00253</v>
      </c>
      <c r="I119" s="25">
        <f t="shared" si="21"/>
        <v>100</v>
      </c>
      <c r="J119" s="93">
        <f t="shared" si="22"/>
        <v>100</v>
      </c>
    </row>
    <row r="120" spans="1:10" ht="25.5">
      <c r="A120" s="94" t="s">
        <v>118</v>
      </c>
      <c r="B120" s="17" t="s">
        <v>175</v>
      </c>
      <c r="C120" s="17" t="s">
        <v>48</v>
      </c>
      <c r="D120" s="17" t="s">
        <v>185</v>
      </c>
      <c r="E120" s="17" t="s">
        <v>119</v>
      </c>
      <c r="F120" s="26">
        <f t="shared" si="30"/>
        <v>1857.00253</v>
      </c>
      <c r="G120" s="26">
        <f t="shared" si="30"/>
        <v>1857.00253</v>
      </c>
      <c r="H120" s="26">
        <f t="shared" si="30"/>
        <v>1857.00253</v>
      </c>
      <c r="I120" s="25">
        <f t="shared" si="21"/>
        <v>100</v>
      </c>
      <c r="J120" s="93">
        <f t="shared" si="22"/>
        <v>100</v>
      </c>
    </row>
    <row r="121" spans="1:10">
      <c r="A121" s="94" t="s">
        <v>120</v>
      </c>
      <c r="B121" s="17" t="s">
        <v>175</v>
      </c>
      <c r="C121" s="17" t="s">
        <v>48</v>
      </c>
      <c r="D121" s="17" t="s">
        <v>185</v>
      </c>
      <c r="E121" s="17" t="s">
        <v>121</v>
      </c>
      <c r="F121" s="26">
        <f t="shared" si="30"/>
        <v>1857.00253</v>
      </c>
      <c r="G121" s="26">
        <f t="shared" si="30"/>
        <v>1857.00253</v>
      </c>
      <c r="H121" s="26">
        <f t="shared" si="30"/>
        <v>1857.00253</v>
      </c>
      <c r="I121" s="25">
        <f t="shared" si="21"/>
        <v>100</v>
      </c>
      <c r="J121" s="93">
        <f t="shared" si="22"/>
        <v>100</v>
      </c>
    </row>
    <row r="122" spans="1:10">
      <c r="A122" s="20" t="s">
        <v>52</v>
      </c>
      <c r="B122" s="17" t="s">
        <v>175</v>
      </c>
      <c r="C122" s="17" t="s">
        <v>48</v>
      </c>
      <c r="D122" s="17" t="s">
        <v>185</v>
      </c>
      <c r="E122" s="17" t="s">
        <v>150</v>
      </c>
      <c r="F122" s="26">
        <v>1857.00253</v>
      </c>
      <c r="G122" s="26">
        <v>1857.00253</v>
      </c>
      <c r="H122" s="26">
        <v>1857.00253</v>
      </c>
      <c r="I122" s="25">
        <f t="shared" si="21"/>
        <v>100</v>
      </c>
      <c r="J122" s="93">
        <f t="shared" si="22"/>
        <v>100</v>
      </c>
    </row>
    <row r="123" spans="1:10" ht="51">
      <c r="A123" s="94" t="s">
        <v>186</v>
      </c>
      <c r="B123" s="17" t="s">
        <v>175</v>
      </c>
      <c r="C123" s="17" t="s">
        <v>48</v>
      </c>
      <c r="D123" s="17" t="s">
        <v>187</v>
      </c>
      <c r="E123" s="17" t="s">
        <v>82</v>
      </c>
      <c r="F123" s="26">
        <f t="shared" ref="F123:H125" si="31">F124</f>
        <v>4556.9819799999996</v>
      </c>
      <c r="G123" s="26">
        <f t="shared" si="31"/>
        <v>4556.9819799999996</v>
      </c>
      <c r="H123" s="26">
        <f t="shared" si="31"/>
        <v>4556.9819799999996</v>
      </c>
      <c r="I123" s="25">
        <f t="shared" si="21"/>
        <v>100</v>
      </c>
      <c r="J123" s="93">
        <f t="shared" si="22"/>
        <v>100</v>
      </c>
    </row>
    <row r="124" spans="1:10" ht="25.5">
      <c r="A124" s="94" t="s">
        <v>118</v>
      </c>
      <c r="B124" s="17" t="s">
        <v>175</v>
      </c>
      <c r="C124" s="17" t="s">
        <v>48</v>
      </c>
      <c r="D124" s="17" t="s">
        <v>187</v>
      </c>
      <c r="E124" s="17" t="s">
        <v>119</v>
      </c>
      <c r="F124" s="26">
        <f t="shared" si="31"/>
        <v>4556.9819799999996</v>
      </c>
      <c r="G124" s="26">
        <f t="shared" si="31"/>
        <v>4556.9819799999996</v>
      </c>
      <c r="H124" s="26">
        <f t="shared" si="31"/>
        <v>4556.9819799999996</v>
      </c>
      <c r="I124" s="25">
        <f t="shared" si="21"/>
        <v>100</v>
      </c>
      <c r="J124" s="93">
        <f t="shared" si="22"/>
        <v>100</v>
      </c>
    </row>
    <row r="125" spans="1:10">
      <c r="A125" s="94" t="s">
        <v>120</v>
      </c>
      <c r="B125" s="17" t="s">
        <v>175</v>
      </c>
      <c r="C125" s="17" t="s">
        <v>48</v>
      </c>
      <c r="D125" s="17" t="s">
        <v>187</v>
      </c>
      <c r="E125" s="17" t="s">
        <v>121</v>
      </c>
      <c r="F125" s="26">
        <f t="shared" si="31"/>
        <v>4556.9819799999996</v>
      </c>
      <c r="G125" s="26">
        <f t="shared" si="31"/>
        <v>4556.9819799999996</v>
      </c>
      <c r="H125" s="26">
        <f t="shared" si="31"/>
        <v>4556.9819799999996</v>
      </c>
      <c r="I125" s="25">
        <f t="shared" si="21"/>
        <v>100</v>
      </c>
      <c r="J125" s="93">
        <f t="shared" si="22"/>
        <v>100</v>
      </c>
    </row>
    <row r="126" spans="1:10">
      <c r="A126" s="20" t="s">
        <v>52</v>
      </c>
      <c r="B126" s="17" t="s">
        <v>175</v>
      </c>
      <c r="C126" s="17" t="s">
        <v>48</v>
      </c>
      <c r="D126" s="17" t="s">
        <v>187</v>
      </c>
      <c r="E126" s="17" t="s">
        <v>150</v>
      </c>
      <c r="F126" s="26">
        <v>4556.9819799999996</v>
      </c>
      <c r="G126" s="26">
        <v>4556.9819799999996</v>
      </c>
      <c r="H126" s="27">
        <v>4556.9819799999996</v>
      </c>
      <c r="I126" s="25">
        <f t="shared" si="21"/>
        <v>100</v>
      </c>
      <c r="J126" s="93">
        <f t="shared" si="22"/>
        <v>100</v>
      </c>
    </row>
    <row r="127" spans="1:10" s="29" customFormat="1">
      <c r="A127" s="96" t="s">
        <v>23</v>
      </c>
      <c r="B127" s="51" t="s">
        <v>175</v>
      </c>
      <c r="C127" s="51" t="s">
        <v>49</v>
      </c>
      <c r="D127" s="51" t="s">
        <v>81</v>
      </c>
      <c r="E127" s="51" t="s">
        <v>82</v>
      </c>
      <c r="F127" s="15">
        <f>F128+F153+F157</f>
        <v>110040.99331000001</v>
      </c>
      <c r="G127" s="15">
        <f>G128+G153+G157</f>
        <v>110040.99331000001</v>
      </c>
      <c r="H127" s="15">
        <f>H128+H153+H157</f>
        <v>109945.97347</v>
      </c>
      <c r="I127" s="28">
        <f t="shared" si="21"/>
        <v>99.913650506832184</v>
      </c>
      <c r="J127" s="91">
        <f t="shared" si="22"/>
        <v>99.913650506832184</v>
      </c>
    </row>
    <row r="128" spans="1:10" ht="25.5">
      <c r="A128" s="20" t="s">
        <v>188</v>
      </c>
      <c r="B128" s="17" t="s">
        <v>175</v>
      </c>
      <c r="C128" s="17" t="s">
        <v>49</v>
      </c>
      <c r="D128" s="17" t="s">
        <v>189</v>
      </c>
      <c r="E128" s="17" t="s">
        <v>82</v>
      </c>
      <c r="F128" s="26">
        <f>F129+F133+F137+F145+F149+F141</f>
        <v>101303.5969</v>
      </c>
      <c r="G128" s="26">
        <f>G129+G133+G137+G145+G149+G141</f>
        <v>101303.5969</v>
      </c>
      <c r="H128" s="26">
        <f>H129+H133+H137+H145+H149+H141</f>
        <v>101208.57706</v>
      </c>
      <c r="I128" s="25">
        <f t="shared" si="21"/>
        <v>99.906202896138225</v>
      </c>
      <c r="J128" s="93">
        <f t="shared" si="22"/>
        <v>99.906202896138225</v>
      </c>
    </row>
    <row r="129" spans="1:10" ht="25.5">
      <c r="A129" s="94" t="s">
        <v>190</v>
      </c>
      <c r="B129" s="17" t="s">
        <v>175</v>
      </c>
      <c r="C129" s="17" t="s">
        <v>49</v>
      </c>
      <c r="D129" s="17" t="s">
        <v>191</v>
      </c>
      <c r="E129" s="17" t="s">
        <v>82</v>
      </c>
      <c r="F129" s="26">
        <f t="shared" ref="F129:H131" si="32">F130</f>
        <v>521.47659999999996</v>
      </c>
      <c r="G129" s="26">
        <f t="shared" si="32"/>
        <v>521.47659999999996</v>
      </c>
      <c r="H129" s="26">
        <f t="shared" si="32"/>
        <v>521.47659999999996</v>
      </c>
      <c r="I129" s="25">
        <f t="shared" si="21"/>
        <v>100</v>
      </c>
      <c r="J129" s="93">
        <f t="shared" si="22"/>
        <v>100</v>
      </c>
    </row>
    <row r="130" spans="1:10" ht="25.5">
      <c r="A130" s="94" t="s">
        <v>125</v>
      </c>
      <c r="B130" s="17" t="s">
        <v>175</v>
      </c>
      <c r="C130" s="17" t="s">
        <v>49</v>
      </c>
      <c r="D130" s="17" t="s">
        <v>191</v>
      </c>
      <c r="E130" s="17" t="s">
        <v>119</v>
      </c>
      <c r="F130" s="26">
        <f t="shared" si="32"/>
        <v>521.47659999999996</v>
      </c>
      <c r="G130" s="26">
        <f t="shared" si="32"/>
        <v>521.47659999999996</v>
      </c>
      <c r="H130" s="26">
        <f t="shared" si="32"/>
        <v>521.47659999999996</v>
      </c>
      <c r="I130" s="25">
        <f t="shared" si="21"/>
        <v>100</v>
      </c>
      <c r="J130" s="93">
        <f t="shared" si="22"/>
        <v>100</v>
      </c>
    </row>
    <row r="131" spans="1:10">
      <c r="A131" s="94" t="s">
        <v>120</v>
      </c>
      <c r="B131" s="17" t="s">
        <v>175</v>
      </c>
      <c r="C131" s="17" t="s">
        <v>49</v>
      </c>
      <c r="D131" s="17" t="s">
        <v>191</v>
      </c>
      <c r="E131" s="17" t="s">
        <v>121</v>
      </c>
      <c r="F131" s="26">
        <f t="shared" si="32"/>
        <v>521.47659999999996</v>
      </c>
      <c r="G131" s="26">
        <f t="shared" si="32"/>
        <v>521.47659999999996</v>
      </c>
      <c r="H131" s="26">
        <f t="shared" si="32"/>
        <v>521.47659999999996</v>
      </c>
      <c r="I131" s="25">
        <f t="shared" si="21"/>
        <v>100</v>
      </c>
      <c r="J131" s="93">
        <f t="shared" si="22"/>
        <v>100</v>
      </c>
    </row>
    <row r="132" spans="1:10" ht="38.25">
      <c r="A132" s="20" t="s">
        <v>69</v>
      </c>
      <c r="B132" s="17" t="s">
        <v>175</v>
      </c>
      <c r="C132" s="17" t="s">
        <v>49</v>
      </c>
      <c r="D132" s="17" t="s">
        <v>191</v>
      </c>
      <c r="E132" s="17" t="s">
        <v>122</v>
      </c>
      <c r="F132" s="26">
        <v>521.47659999999996</v>
      </c>
      <c r="G132" s="26">
        <v>521.47659999999996</v>
      </c>
      <c r="H132" s="27">
        <v>521.47659999999996</v>
      </c>
      <c r="I132" s="25">
        <f t="shared" si="21"/>
        <v>100</v>
      </c>
      <c r="J132" s="93">
        <f t="shared" si="22"/>
        <v>100</v>
      </c>
    </row>
    <row r="133" spans="1:10" ht="25.5">
      <c r="A133" s="94" t="s">
        <v>192</v>
      </c>
      <c r="B133" s="17" t="s">
        <v>175</v>
      </c>
      <c r="C133" s="17" t="s">
        <v>49</v>
      </c>
      <c r="D133" s="17" t="s">
        <v>193</v>
      </c>
      <c r="E133" s="17" t="s">
        <v>82</v>
      </c>
      <c r="F133" s="26">
        <f t="shared" ref="F133:H135" si="33">F134</f>
        <v>2849.47696</v>
      </c>
      <c r="G133" s="26">
        <f t="shared" si="33"/>
        <v>2849.47696</v>
      </c>
      <c r="H133" s="26">
        <f t="shared" si="33"/>
        <v>2849.47696</v>
      </c>
      <c r="I133" s="25">
        <f t="shared" si="21"/>
        <v>100</v>
      </c>
      <c r="J133" s="93">
        <f t="shared" si="22"/>
        <v>100</v>
      </c>
    </row>
    <row r="134" spans="1:10" ht="25.5">
      <c r="A134" s="94" t="s">
        <v>125</v>
      </c>
      <c r="B134" s="17" t="s">
        <v>175</v>
      </c>
      <c r="C134" s="17" t="s">
        <v>49</v>
      </c>
      <c r="D134" s="17" t="s">
        <v>193</v>
      </c>
      <c r="E134" s="17" t="s">
        <v>119</v>
      </c>
      <c r="F134" s="26">
        <f t="shared" si="33"/>
        <v>2849.47696</v>
      </c>
      <c r="G134" s="26">
        <f t="shared" si="33"/>
        <v>2849.47696</v>
      </c>
      <c r="H134" s="26">
        <f t="shared" si="33"/>
        <v>2849.47696</v>
      </c>
      <c r="I134" s="25">
        <f t="shared" si="21"/>
        <v>100</v>
      </c>
      <c r="J134" s="93">
        <f t="shared" si="22"/>
        <v>100</v>
      </c>
    </row>
    <row r="135" spans="1:10">
      <c r="A135" s="94" t="s">
        <v>120</v>
      </c>
      <c r="B135" s="17" t="s">
        <v>175</v>
      </c>
      <c r="C135" s="17" t="s">
        <v>49</v>
      </c>
      <c r="D135" s="17" t="s">
        <v>193</v>
      </c>
      <c r="E135" s="17" t="s">
        <v>121</v>
      </c>
      <c r="F135" s="26">
        <f t="shared" si="33"/>
        <v>2849.47696</v>
      </c>
      <c r="G135" s="26">
        <f t="shared" si="33"/>
        <v>2849.47696</v>
      </c>
      <c r="H135" s="26">
        <f t="shared" si="33"/>
        <v>2849.47696</v>
      </c>
      <c r="I135" s="25">
        <f t="shared" si="21"/>
        <v>100</v>
      </c>
      <c r="J135" s="93">
        <f t="shared" si="22"/>
        <v>100</v>
      </c>
    </row>
    <row r="136" spans="1:10" ht="38.25">
      <c r="A136" s="20" t="s">
        <v>69</v>
      </c>
      <c r="B136" s="17" t="s">
        <v>175</v>
      </c>
      <c r="C136" s="17" t="s">
        <v>49</v>
      </c>
      <c r="D136" s="17" t="s">
        <v>193</v>
      </c>
      <c r="E136" s="17" t="s">
        <v>122</v>
      </c>
      <c r="F136" s="26">
        <v>2849.47696</v>
      </c>
      <c r="G136" s="26">
        <v>2849.47696</v>
      </c>
      <c r="H136" s="27">
        <v>2849.47696</v>
      </c>
      <c r="I136" s="25">
        <f t="shared" ref="I136:I199" si="34">H136/F136*100</f>
        <v>100</v>
      </c>
      <c r="J136" s="93">
        <f t="shared" ref="J136:J199" si="35">H136/G136*100</f>
        <v>100</v>
      </c>
    </row>
    <row r="137" spans="1:10" ht="25.5">
      <c r="A137" s="94" t="s">
        <v>194</v>
      </c>
      <c r="B137" s="17" t="s">
        <v>175</v>
      </c>
      <c r="C137" s="17" t="s">
        <v>49</v>
      </c>
      <c r="D137" s="17" t="s">
        <v>195</v>
      </c>
      <c r="E137" s="17" t="s">
        <v>82</v>
      </c>
      <c r="F137" s="26">
        <f t="shared" ref="F137:H139" si="36">F138</f>
        <v>12447.686970000001</v>
      </c>
      <c r="G137" s="26">
        <f t="shared" si="36"/>
        <v>12447.686970000001</v>
      </c>
      <c r="H137" s="26">
        <f t="shared" si="36"/>
        <v>12447.66713</v>
      </c>
      <c r="I137" s="25">
        <f t="shared" si="34"/>
        <v>99.999840612958465</v>
      </c>
      <c r="J137" s="93">
        <f t="shared" si="35"/>
        <v>99.999840612958465</v>
      </c>
    </row>
    <row r="138" spans="1:10" ht="25.5">
      <c r="A138" s="94" t="s">
        <v>125</v>
      </c>
      <c r="B138" s="17" t="s">
        <v>175</v>
      </c>
      <c r="C138" s="17" t="s">
        <v>49</v>
      </c>
      <c r="D138" s="17" t="s">
        <v>195</v>
      </c>
      <c r="E138" s="17" t="s">
        <v>119</v>
      </c>
      <c r="F138" s="26">
        <f t="shared" si="36"/>
        <v>12447.686970000001</v>
      </c>
      <c r="G138" s="26">
        <f t="shared" si="36"/>
        <v>12447.686970000001</v>
      </c>
      <c r="H138" s="26">
        <f t="shared" si="36"/>
        <v>12447.66713</v>
      </c>
      <c r="I138" s="25">
        <f t="shared" si="34"/>
        <v>99.999840612958465</v>
      </c>
      <c r="J138" s="93">
        <f t="shared" si="35"/>
        <v>99.999840612958465</v>
      </c>
    </row>
    <row r="139" spans="1:10">
      <c r="A139" s="94" t="s">
        <v>120</v>
      </c>
      <c r="B139" s="17" t="s">
        <v>175</v>
      </c>
      <c r="C139" s="17" t="s">
        <v>49</v>
      </c>
      <c r="D139" s="17" t="s">
        <v>195</v>
      </c>
      <c r="E139" s="17" t="s">
        <v>121</v>
      </c>
      <c r="F139" s="26">
        <f t="shared" si="36"/>
        <v>12447.686970000001</v>
      </c>
      <c r="G139" s="26">
        <f t="shared" si="36"/>
        <v>12447.686970000001</v>
      </c>
      <c r="H139" s="26">
        <f t="shared" si="36"/>
        <v>12447.66713</v>
      </c>
      <c r="I139" s="25">
        <f t="shared" si="34"/>
        <v>99.999840612958465</v>
      </c>
      <c r="J139" s="93">
        <f t="shared" si="35"/>
        <v>99.999840612958465</v>
      </c>
    </row>
    <row r="140" spans="1:10" ht="38.25">
      <c r="A140" s="20" t="s">
        <v>69</v>
      </c>
      <c r="B140" s="17" t="s">
        <v>175</v>
      </c>
      <c r="C140" s="17" t="s">
        <v>49</v>
      </c>
      <c r="D140" s="17" t="s">
        <v>195</v>
      </c>
      <c r="E140" s="17" t="s">
        <v>122</v>
      </c>
      <c r="F140" s="26">
        <v>12447.686970000001</v>
      </c>
      <c r="G140" s="26">
        <v>12447.686970000001</v>
      </c>
      <c r="H140" s="27">
        <v>12447.66713</v>
      </c>
      <c r="I140" s="25">
        <f t="shared" si="34"/>
        <v>99.999840612958465</v>
      </c>
      <c r="J140" s="93">
        <f t="shared" si="35"/>
        <v>99.999840612958465</v>
      </c>
    </row>
    <row r="141" spans="1:10" ht="51">
      <c r="A141" s="94" t="s">
        <v>196</v>
      </c>
      <c r="B141" s="17" t="s">
        <v>175</v>
      </c>
      <c r="C141" s="17" t="s">
        <v>49</v>
      </c>
      <c r="D141" s="17" t="s">
        <v>197</v>
      </c>
      <c r="E141" s="17" t="s">
        <v>82</v>
      </c>
      <c r="F141" s="26">
        <f t="shared" ref="F141:H143" si="37">F142</f>
        <v>70095</v>
      </c>
      <c r="G141" s="26">
        <f t="shared" si="37"/>
        <v>70095</v>
      </c>
      <c r="H141" s="26">
        <f t="shared" si="37"/>
        <v>70000</v>
      </c>
      <c r="I141" s="25">
        <f t="shared" si="34"/>
        <v>99.864469648334406</v>
      </c>
      <c r="J141" s="93">
        <f t="shared" si="35"/>
        <v>99.864469648334406</v>
      </c>
    </row>
    <row r="142" spans="1:10" ht="25.5">
      <c r="A142" s="94" t="s">
        <v>118</v>
      </c>
      <c r="B142" s="17" t="s">
        <v>175</v>
      </c>
      <c r="C142" s="17" t="s">
        <v>49</v>
      </c>
      <c r="D142" s="17" t="s">
        <v>197</v>
      </c>
      <c r="E142" s="17" t="s">
        <v>119</v>
      </c>
      <c r="F142" s="26">
        <f t="shared" si="37"/>
        <v>70095</v>
      </c>
      <c r="G142" s="26">
        <f t="shared" si="37"/>
        <v>70095</v>
      </c>
      <c r="H142" s="26">
        <f t="shared" si="37"/>
        <v>70000</v>
      </c>
      <c r="I142" s="25">
        <f t="shared" si="34"/>
        <v>99.864469648334406</v>
      </c>
      <c r="J142" s="93">
        <f t="shared" si="35"/>
        <v>99.864469648334406</v>
      </c>
    </row>
    <row r="143" spans="1:10">
      <c r="A143" s="94" t="s">
        <v>120</v>
      </c>
      <c r="B143" s="17" t="s">
        <v>175</v>
      </c>
      <c r="C143" s="17" t="s">
        <v>49</v>
      </c>
      <c r="D143" s="17" t="s">
        <v>197</v>
      </c>
      <c r="E143" s="17" t="s">
        <v>121</v>
      </c>
      <c r="F143" s="26">
        <f t="shared" si="37"/>
        <v>70095</v>
      </c>
      <c r="G143" s="26">
        <f t="shared" si="37"/>
        <v>70095</v>
      </c>
      <c r="H143" s="26">
        <f t="shared" si="37"/>
        <v>70000</v>
      </c>
      <c r="I143" s="25">
        <f t="shared" si="34"/>
        <v>99.864469648334406</v>
      </c>
      <c r="J143" s="93">
        <f t="shared" si="35"/>
        <v>99.864469648334406</v>
      </c>
    </row>
    <row r="144" spans="1:10">
      <c r="A144" s="20" t="s">
        <v>52</v>
      </c>
      <c r="B144" s="17" t="s">
        <v>175</v>
      </c>
      <c r="C144" s="17" t="s">
        <v>49</v>
      </c>
      <c r="D144" s="17" t="s">
        <v>197</v>
      </c>
      <c r="E144" s="17" t="s">
        <v>150</v>
      </c>
      <c r="F144" s="26">
        <v>70095</v>
      </c>
      <c r="G144" s="26">
        <v>70095</v>
      </c>
      <c r="H144" s="27">
        <v>70000</v>
      </c>
      <c r="I144" s="25">
        <f t="shared" si="34"/>
        <v>99.864469648334406</v>
      </c>
      <c r="J144" s="93">
        <f t="shared" si="35"/>
        <v>99.864469648334406</v>
      </c>
    </row>
    <row r="145" spans="1:10" ht="38.25">
      <c r="A145" s="94" t="s">
        <v>198</v>
      </c>
      <c r="B145" s="17" t="s">
        <v>175</v>
      </c>
      <c r="C145" s="17" t="s">
        <v>49</v>
      </c>
      <c r="D145" s="17" t="s">
        <v>199</v>
      </c>
      <c r="E145" s="17" t="s">
        <v>82</v>
      </c>
      <c r="F145" s="26">
        <f t="shared" ref="F145:H147" si="38">F146</f>
        <v>12878.67985</v>
      </c>
      <c r="G145" s="26">
        <f t="shared" si="38"/>
        <v>12878.67985</v>
      </c>
      <c r="H145" s="26">
        <f t="shared" si="38"/>
        <v>12878.67985</v>
      </c>
      <c r="I145" s="25">
        <f t="shared" si="34"/>
        <v>100</v>
      </c>
      <c r="J145" s="93">
        <f t="shared" si="35"/>
        <v>100</v>
      </c>
    </row>
    <row r="146" spans="1:10" ht="25.5">
      <c r="A146" s="94" t="s">
        <v>118</v>
      </c>
      <c r="B146" s="17" t="s">
        <v>175</v>
      </c>
      <c r="C146" s="17" t="s">
        <v>49</v>
      </c>
      <c r="D146" s="17" t="s">
        <v>199</v>
      </c>
      <c r="E146" s="17" t="s">
        <v>119</v>
      </c>
      <c r="F146" s="26">
        <f t="shared" si="38"/>
        <v>12878.67985</v>
      </c>
      <c r="G146" s="26">
        <f t="shared" si="38"/>
        <v>12878.67985</v>
      </c>
      <c r="H146" s="26">
        <f t="shared" si="38"/>
        <v>12878.67985</v>
      </c>
      <c r="I146" s="25">
        <f t="shared" si="34"/>
        <v>100</v>
      </c>
      <c r="J146" s="93">
        <f t="shared" si="35"/>
        <v>100</v>
      </c>
    </row>
    <row r="147" spans="1:10">
      <c r="A147" s="94" t="s">
        <v>120</v>
      </c>
      <c r="B147" s="17" t="s">
        <v>175</v>
      </c>
      <c r="C147" s="17" t="s">
        <v>49</v>
      </c>
      <c r="D147" s="17" t="s">
        <v>199</v>
      </c>
      <c r="E147" s="17" t="s">
        <v>121</v>
      </c>
      <c r="F147" s="26">
        <f t="shared" si="38"/>
        <v>12878.67985</v>
      </c>
      <c r="G147" s="26">
        <f t="shared" si="38"/>
        <v>12878.67985</v>
      </c>
      <c r="H147" s="26">
        <f t="shared" si="38"/>
        <v>12878.67985</v>
      </c>
      <c r="I147" s="25">
        <f t="shared" si="34"/>
        <v>100</v>
      </c>
      <c r="J147" s="93">
        <f t="shared" si="35"/>
        <v>100</v>
      </c>
    </row>
    <row r="148" spans="1:10">
      <c r="A148" s="20" t="s">
        <v>52</v>
      </c>
      <c r="B148" s="17" t="s">
        <v>175</v>
      </c>
      <c r="C148" s="17" t="s">
        <v>49</v>
      </c>
      <c r="D148" s="17" t="s">
        <v>199</v>
      </c>
      <c r="E148" s="17" t="s">
        <v>150</v>
      </c>
      <c r="F148" s="26">
        <v>12878.67985</v>
      </c>
      <c r="G148" s="26">
        <v>12878.67985</v>
      </c>
      <c r="H148" s="27">
        <v>12878.67985</v>
      </c>
      <c r="I148" s="25">
        <f t="shared" si="34"/>
        <v>100</v>
      </c>
      <c r="J148" s="93">
        <f t="shared" si="35"/>
        <v>100</v>
      </c>
    </row>
    <row r="149" spans="1:10" ht="51">
      <c r="A149" s="94" t="s">
        <v>184</v>
      </c>
      <c r="B149" s="17" t="s">
        <v>175</v>
      </c>
      <c r="C149" s="17" t="s">
        <v>49</v>
      </c>
      <c r="D149" s="17" t="s">
        <v>200</v>
      </c>
      <c r="E149" s="17" t="s">
        <v>82</v>
      </c>
      <c r="F149" s="26">
        <f t="shared" ref="F149:H151" si="39">F150</f>
        <v>2511.2765199999999</v>
      </c>
      <c r="G149" s="26">
        <f t="shared" si="39"/>
        <v>2511.2765199999999</v>
      </c>
      <c r="H149" s="26">
        <f t="shared" si="39"/>
        <v>2511.2765199999999</v>
      </c>
      <c r="I149" s="25">
        <f t="shared" si="34"/>
        <v>100</v>
      </c>
      <c r="J149" s="93">
        <f t="shared" si="35"/>
        <v>100</v>
      </c>
    </row>
    <row r="150" spans="1:10" ht="25.5">
      <c r="A150" s="94" t="s">
        <v>118</v>
      </c>
      <c r="B150" s="17" t="s">
        <v>175</v>
      </c>
      <c r="C150" s="17" t="s">
        <v>49</v>
      </c>
      <c r="D150" s="17" t="s">
        <v>200</v>
      </c>
      <c r="E150" s="17" t="s">
        <v>119</v>
      </c>
      <c r="F150" s="26">
        <f t="shared" si="39"/>
        <v>2511.2765199999999</v>
      </c>
      <c r="G150" s="26">
        <f t="shared" si="39"/>
        <v>2511.2765199999999</v>
      </c>
      <c r="H150" s="26">
        <f t="shared" si="39"/>
        <v>2511.2765199999999</v>
      </c>
      <c r="I150" s="25">
        <f t="shared" si="34"/>
        <v>100</v>
      </c>
      <c r="J150" s="93">
        <f t="shared" si="35"/>
        <v>100</v>
      </c>
    </row>
    <row r="151" spans="1:10">
      <c r="A151" s="94" t="s">
        <v>120</v>
      </c>
      <c r="B151" s="17" t="s">
        <v>175</v>
      </c>
      <c r="C151" s="17" t="s">
        <v>49</v>
      </c>
      <c r="D151" s="17" t="s">
        <v>200</v>
      </c>
      <c r="E151" s="17" t="s">
        <v>121</v>
      </c>
      <c r="F151" s="26">
        <f t="shared" si="39"/>
        <v>2511.2765199999999</v>
      </c>
      <c r="G151" s="26">
        <f t="shared" si="39"/>
        <v>2511.2765199999999</v>
      </c>
      <c r="H151" s="26">
        <f t="shared" si="39"/>
        <v>2511.2765199999999</v>
      </c>
      <c r="I151" s="25">
        <f t="shared" si="34"/>
        <v>100</v>
      </c>
      <c r="J151" s="93">
        <f t="shared" si="35"/>
        <v>100</v>
      </c>
    </row>
    <row r="152" spans="1:10">
      <c r="A152" s="20" t="s">
        <v>52</v>
      </c>
      <c r="B152" s="17" t="s">
        <v>175</v>
      </c>
      <c r="C152" s="17" t="s">
        <v>49</v>
      </c>
      <c r="D152" s="17" t="s">
        <v>200</v>
      </c>
      <c r="E152" s="17" t="s">
        <v>150</v>
      </c>
      <c r="F152" s="26">
        <v>2511.2765199999999</v>
      </c>
      <c r="G152" s="26">
        <v>2511.2765199999999</v>
      </c>
      <c r="H152" s="27">
        <v>2511.2765199999999</v>
      </c>
      <c r="I152" s="25">
        <f t="shared" si="34"/>
        <v>100</v>
      </c>
      <c r="J152" s="93">
        <f t="shared" si="35"/>
        <v>100</v>
      </c>
    </row>
    <row r="153" spans="1:10" ht="25.5">
      <c r="A153" s="94" t="s">
        <v>201</v>
      </c>
      <c r="B153" s="22" t="s">
        <v>175</v>
      </c>
      <c r="C153" s="22" t="s">
        <v>49</v>
      </c>
      <c r="D153" s="19" t="s">
        <v>202</v>
      </c>
      <c r="E153" s="22" t="s">
        <v>82</v>
      </c>
      <c r="F153" s="26">
        <f>F154</f>
        <v>1344.5964100000001</v>
      </c>
      <c r="G153" s="26">
        <f>G154</f>
        <v>1344.5964100000001</v>
      </c>
      <c r="H153" s="26">
        <f>H154</f>
        <v>1344.5964100000001</v>
      </c>
      <c r="I153" s="25">
        <f t="shared" si="34"/>
        <v>100</v>
      </c>
      <c r="J153" s="93">
        <f t="shared" si="35"/>
        <v>100</v>
      </c>
    </row>
    <row r="154" spans="1:10" ht="25.5">
      <c r="A154" s="94" t="s">
        <v>125</v>
      </c>
      <c r="B154" s="22" t="s">
        <v>175</v>
      </c>
      <c r="C154" s="22" t="s">
        <v>49</v>
      </c>
      <c r="D154" s="19" t="s">
        <v>202</v>
      </c>
      <c r="E154" s="22" t="s">
        <v>119</v>
      </c>
      <c r="F154" s="26">
        <f>F156</f>
        <v>1344.5964100000001</v>
      </c>
      <c r="G154" s="26">
        <f>G156</f>
        <v>1344.5964100000001</v>
      </c>
      <c r="H154" s="26">
        <f>H156</f>
        <v>1344.5964100000001</v>
      </c>
      <c r="I154" s="25">
        <f t="shared" si="34"/>
        <v>100</v>
      </c>
      <c r="J154" s="93">
        <f t="shared" si="35"/>
        <v>100</v>
      </c>
    </row>
    <row r="155" spans="1:10">
      <c r="A155" s="20" t="s">
        <v>203</v>
      </c>
      <c r="B155" s="22" t="s">
        <v>175</v>
      </c>
      <c r="C155" s="22" t="s">
        <v>49</v>
      </c>
      <c r="D155" s="19" t="s">
        <v>202</v>
      </c>
      <c r="E155" s="22" t="s">
        <v>204</v>
      </c>
      <c r="F155" s="26">
        <f>F156</f>
        <v>1344.5964100000001</v>
      </c>
      <c r="G155" s="26">
        <f>G156</f>
        <v>1344.5964100000001</v>
      </c>
      <c r="H155" s="26">
        <f>H156</f>
        <v>1344.5964100000001</v>
      </c>
      <c r="I155" s="25">
        <f t="shared" si="34"/>
        <v>100</v>
      </c>
      <c r="J155" s="93">
        <f t="shared" si="35"/>
        <v>100</v>
      </c>
    </row>
    <row r="156" spans="1:10" ht="38.25">
      <c r="A156" s="94" t="s">
        <v>68</v>
      </c>
      <c r="B156" s="22" t="s">
        <v>175</v>
      </c>
      <c r="C156" s="22" t="s">
        <v>49</v>
      </c>
      <c r="D156" s="19" t="s">
        <v>202</v>
      </c>
      <c r="E156" s="22" t="s">
        <v>205</v>
      </c>
      <c r="F156" s="26">
        <v>1344.5964100000001</v>
      </c>
      <c r="G156" s="26">
        <v>1344.5964100000001</v>
      </c>
      <c r="H156" s="27">
        <v>1344.5964100000001</v>
      </c>
      <c r="I156" s="25">
        <f t="shared" si="34"/>
        <v>100</v>
      </c>
      <c r="J156" s="93">
        <f t="shared" si="35"/>
        <v>100</v>
      </c>
    </row>
    <row r="157" spans="1:10">
      <c r="A157" s="94" t="s">
        <v>206</v>
      </c>
      <c r="B157" s="18" t="s">
        <v>175</v>
      </c>
      <c r="C157" s="18" t="s">
        <v>49</v>
      </c>
      <c r="D157" s="18" t="s">
        <v>207</v>
      </c>
      <c r="E157" s="18" t="s">
        <v>82</v>
      </c>
      <c r="F157" s="26">
        <f t="shared" ref="F157:H159" si="40">F158</f>
        <v>7392.8</v>
      </c>
      <c r="G157" s="26">
        <f t="shared" si="40"/>
        <v>7392.8</v>
      </c>
      <c r="H157" s="26">
        <f t="shared" si="40"/>
        <v>7392.8</v>
      </c>
      <c r="I157" s="25">
        <f t="shared" si="34"/>
        <v>100</v>
      </c>
      <c r="J157" s="93">
        <f t="shared" si="35"/>
        <v>100</v>
      </c>
    </row>
    <row r="158" spans="1:10" ht="25.5">
      <c r="A158" s="94" t="s">
        <v>118</v>
      </c>
      <c r="B158" s="18" t="s">
        <v>175</v>
      </c>
      <c r="C158" s="18" t="s">
        <v>49</v>
      </c>
      <c r="D158" s="18" t="s">
        <v>207</v>
      </c>
      <c r="E158" s="18" t="s">
        <v>119</v>
      </c>
      <c r="F158" s="26">
        <f t="shared" si="40"/>
        <v>7392.8</v>
      </c>
      <c r="G158" s="26">
        <f t="shared" si="40"/>
        <v>7392.8</v>
      </c>
      <c r="H158" s="26">
        <f t="shared" si="40"/>
        <v>7392.8</v>
      </c>
      <c r="I158" s="25">
        <f t="shared" si="34"/>
        <v>100</v>
      </c>
      <c r="J158" s="93">
        <f t="shared" si="35"/>
        <v>100</v>
      </c>
    </row>
    <row r="159" spans="1:10">
      <c r="A159" s="94" t="s">
        <v>120</v>
      </c>
      <c r="B159" s="18" t="s">
        <v>175</v>
      </c>
      <c r="C159" s="18" t="s">
        <v>49</v>
      </c>
      <c r="D159" s="18" t="s">
        <v>207</v>
      </c>
      <c r="E159" s="22" t="s">
        <v>121</v>
      </c>
      <c r="F159" s="26">
        <f t="shared" si="40"/>
        <v>7392.8</v>
      </c>
      <c r="G159" s="26">
        <f t="shared" si="40"/>
        <v>7392.8</v>
      </c>
      <c r="H159" s="26">
        <f t="shared" si="40"/>
        <v>7392.8</v>
      </c>
      <c r="I159" s="25">
        <f t="shared" si="34"/>
        <v>100</v>
      </c>
      <c r="J159" s="93">
        <f t="shared" si="35"/>
        <v>100</v>
      </c>
    </row>
    <row r="160" spans="1:10">
      <c r="A160" s="20" t="s">
        <v>52</v>
      </c>
      <c r="B160" s="18" t="s">
        <v>175</v>
      </c>
      <c r="C160" s="18" t="s">
        <v>49</v>
      </c>
      <c r="D160" s="18" t="s">
        <v>207</v>
      </c>
      <c r="E160" s="22" t="s">
        <v>150</v>
      </c>
      <c r="F160" s="26">
        <v>7392.8</v>
      </c>
      <c r="G160" s="26">
        <v>7392.8</v>
      </c>
      <c r="H160" s="27">
        <v>7392.8</v>
      </c>
      <c r="I160" s="25">
        <f t="shared" si="34"/>
        <v>100</v>
      </c>
      <c r="J160" s="93">
        <f t="shared" si="35"/>
        <v>100</v>
      </c>
    </row>
    <row r="161" spans="1:10" s="29" customFormat="1">
      <c r="A161" s="102" t="s">
        <v>24</v>
      </c>
      <c r="B161" s="51" t="s">
        <v>175</v>
      </c>
      <c r="C161" s="51" t="s">
        <v>175</v>
      </c>
      <c r="D161" s="51" t="s">
        <v>81</v>
      </c>
      <c r="E161" s="51" t="s">
        <v>82</v>
      </c>
      <c r="F161" s="15">
        <f>F162</f>
        <v>33258.284980000004</v>
      </c>
      <c r="G161" s="15">
        <f>G162</f>
        <v>33258.284980000004</v>
      </c>
      <c r="H161" s="15">
        <f>H162</f>
        <v>33258.284980000004</v>
      </c>
      <c r="I161" s="28">
        <f t="shared" si="34"/>
        <v>100</v>
      </c>
      <c r="J161" s="91">
        <f t="shared" si="35"/>
        <v>100</v>
      </c>
    </row>
    <row r="162" spans="1:10" ht="25.5">
      <c r="A162" s="20" t="s">
        <v>208</v>
      </c>
      <c r="B162" s="17" t="s">
        <v>175</v>
      </c>
      <c r="C162" s="17" t="s">
        <v>175</v>
      </c>
      <c r="D162" s="17" t="s">
        <v>209</v>
      </c>
      <c r="E162" s="17" t="s">
        <v>82</v>
      </c>
      <c r="F162" s="26">
        <f>F163+F172</f>
        <v>33258.284980000004</v>
      </c>
      <c r="G162" s="26">
        <f>G163+G172</f>
        <v>33258.284980000004</v>
      </c>
      <c r="H162" s="26">
        <f>H163+H172</f>
        <v>33258.284980000004</v>
      </c>
      <c r="I162" s="25">
        <f t="shared" si="34"/>
        <v>100</v>
      </c>
      <c r="J162" s="93">
        <f t="shared" si="35"/>
        <v>100</v>
      </c>
    </row>
    <row r="163" spans="1:10" ht="25.5">
      <c r="A163" s="20" t="s">
        <v>210</v>
      </c>
      <c r="B163" s="17" t="s">
        <v>175</v>
      </c>
      <c r="C163" s="17" t="s">
        <v>175</v>
      </c>
      <c r="D163" s="17" t="s">
        <v>211</v>
      </c>
      <c r="E163" s="17" t="s">
        <v>82</v>
      </c>
      <c r="F163" s="26">
        <f>F164+F168</f>
        <v>32804.097300000001</v>
      </c>
      <c r="G163" s="26">
        <f>G164+G168</f>
        <v>32804.097300000001</v>
      </c>
      <c r="H163" s="26">
        <f>H164+H168</f>
        <v>32804.097300000001</v>
      </c>
      <c r="I163" s="25">
        <f t="shared" si="34"/>
        <v>100</v>
      </c>
      <c r="J163" s="93">
        <f t="shared" si="35"/>
        <v>100</v>
      </c>
    </row>
    <row r="164" spans="1:10" ht="25.5">
      <c r="A164" s="20" t="s">
        <v>212</v>
      </c>
      <c r="B164" s="17" t="s">
        <v>175</v>
      </c>
      <c r="C164" s="17" t="s">
        <v>175</v>
      </c>
      <c r="D164" s="17" t="s">
        <v>213</v>
      </c>
      <c r="E164" s="17" t="s">
        <v>82</v>
      </c>
      <c r="F164" s="26">
        <f>F165</f>
        <v>32445.297299999998</v>
      </c>
      <c r="G164" s="26">
        <f>G165</f>
        <v>32445.297299999998</v>
      </c>
      <c r="H164" s="26">
        <f>H165</f>
        <v>32445.297299999998</v>
      </c>
      <c r="I164" s="25">
        <f t="shared" si="34"/>
        <v>100</v>
      </c>
      <c r="J164" s="93">
        <f t="shared" si="35"/>
        <v>100</v>
      </c>
    </row>
    <row r="165" spans="1:10" ht="25.5">
      <c r="A165" s="94" t="s">
        <v>125</v>
      </c>
      <c r="B165" s="17" t="s">
        <v>175</v>
      </c>
      <c r="C165" s="17" t="s">
        <v>175</v>
      </c>
      <c r="D165" s="17" t="s">
        <v>213</v>
      </c>
      <c r="E165" s="17" t="s">
        <v>119</v>
      </c>
      <c r="F165" s="26">
        <f>F167</f>
        <v>32445.297299999998</v>
      </c>
      <c r="G165" s="26">
        <f>G167</f>
        <v>32445.297299999998</v>
      </c>
      <c r="H165" s="26">
        <f>H167</f>
        <v>32445.297299999998</v>
      </c>
      <c r="I165" s="25">
        <f t="shared" si="34"/>
        <v>100</v>
      </c>
      <c r="J165" s="93">
        <f t="shared" si="35"/>
        <v>100</v>
      </c>
    </row>
    <row r="166" spans="1:10">
      <c r="A166" s="94" t="s">
        <v>120</v>
      </c>
      <c r="B166" s="17" t="s">
        <v>175</v>
      </c>
      <c r="C166" s="17" t="s">
        <v>175</v>
      </c>
      <c r="D166" s="17" t="s">
        <v>213</v>
      </c>
      <c r="E166" s="17" t="s">
        <v>121</v>
      </c>
      <c r="F166" s="26">
        <f>F167</f>
        <v>32445.297299999998</v>
      </c>
      <c r="G166" s="26">
        <f>G167</f>
        <v>32445.297299999998</v>
      </c>
      <c r="H166" s="26">
        <f>H167</f>
        <v>32445.297299999998</v>
      </c>
      <c r="I166" s="25">
        <f t="shared" si="34"/>
        <v>100</v>
      </c>
      <c r="J166" s="93">
        <f t="shared" si="35"/>
        <v>100</v>
      </c>
    </row>
    <row r="167" spans="1:10" ht="38.25">
      <c r="A167" s="20" t="s">
        <v>69</v>
      </c>
      <c r="B167" s="17" t="s">
        <v>175</v>
      </c>
      <c r="C167" s="17" t="s">
        <v>175</v>
      </c>
      <c r="D167" s="17" t="s">
        <v>213</v>
      </c>
      <c r="E167" s="17" t="s">
        <v>122</v>
      </c>
      <c r="F167" s="26">
        <v>32445.297299999998</v>
      </c>
      <c r="G167" s="26">
        <v>32445.297299999998</v>
      </c>
      <c r="H167" s="27">
        <v>32445.297299999998</v>
      </c>
      <c r="I167" s="25">
        <f t="shared" si="34"/>
        <v>100</v>
      </c>
      <c r="J167" s="93">
        <f t="shared" si="35"/>
        <v>100</v>
      </c>
    </row>
    <row r="168" spans="1:10" ht="25.5">
      <c r="A168" s="20" t="s">
        <v>214</v>
      </c>
      <c r="B168" s="18" t="s">
        <v>175</v>
      </c>
      <c r="C168" s="18" t="s">
        <v>175</v>
      </c>
      <c r="D168" s="18" t="s">
        <v>215</v>
      </c>
      <c r="E168" s="17" t="s">
        <v>82</v>
      </c>
      <c r="F168" s="26">
        <f t="shared" ref="F168:H170" si="41">F169</f>
        <v>358.8</v>
      </c>
      <c r="G168" s="26">
        <f t="shared" si="41"/>
        <v>358.8</v>
      </c>
      <c r="H168" s="26">
        <f t="shared" si="41"/>
        <v>358.8</v>
      </c>
      <c r="I168" s="25">
        <f t="shared" si="34"/>
        <v>100</v>
      </c>
      <c r="J168" s="93">
        <f t="shared" si="35"/>
        <v>100</v>
      </c>
    </row>
    <row r="169" spans="1:10" ht="25.5">
      <c r="A169" s="94" t="s">
        <v>125</v>
      </c>
      <c r="B169" s="17" t="s">
        <v>175</v>
      </c>
      <c r="C169" s="17" t="s">
        <v>175</v>
      </c>
      <c r="D169" s="18" t="s">
        <v>215</v>
      </c>
      <c r="E169" s="17" t="s">
        <v>119</v>
      </c>
      <c r="F169" s="26">
        <f t="shared" si="41"/>
        <v>358.8</v>
      </c>
      <c r="G169" s="26">
        <f t="shared" si="41"/>
        <v>358.8</v>
      </c>
      <c r="H169" s="26">
        <f t="shared" si="41"/>
        <v>358.8</v>
      </c>
      <c r="I169" s="25">
        <f t="shared" si="34"/>
        <v>100</v>
      </c>
      <c r="J169" s="93">
        <f t="shared" si="35"/>
        <v>100</v>
      </c>
    </row>
    <row r="170" spans="1:10">
      <c r="A170" s="94" t="s">
        <v>120</v>
      </c>
      <c r="B170" s="17" t="s">
        <v>175</v>
      </c>
      <c r="C170" s="17" t="s">
        <v>175</v>
      </c>
      <c r="D170" s="18" t="s">
        <v>215</v>
      </c>
      <c r="E170" s="17" t="s">
        <v>121</v>
      </c>
      <c r="F170" s="26">
        <f t="shared" si="41"/>
        <v>358.8</v>
      </c>
      <c r="G170" s="26">
        <f t="shared" si="41"/>
        <v>358.8</v>
      </c>
      <c r="H170" s="26">
        <f t="shared" si="41"/>
        <v>358.8</v>
      </c>
      <c r="I170" s="25">
        <f t="shared" si="34"/>
        <v>100</v>
      </c>
      <c r="J170" s="93">
        <f t="shared" si="35"/>
        <v>100</v>
      </c>
    </row>
    <row r="171" spans="1:10" ht="38.25">
      <c r="A171" s="20" t="s">
        <v>69</v>
      </c>
      <c r="B171" s="17" t="s">
        <v>175</v>
      </c>
      <c r="C171" s="17" t="s">
        <v>175</v>
      </c>
      <c r="D171" s="18" t="s">
        <v>215</v>
      </c>
      <c r="E171" s="17" t="s">
        <v>122</v>
      </c>
      <c r="F171" s="26">
        <v>358.8</v>
      </c>
      <c r="G171" s="26">
        <v>358.8</v>
      </c>
      <c r="H171" s="27">
        <v>358.8</v>
      </c>
      <c r="I171" s="25">
        <f t="shared" si="34"/>
        <v>100</v>
      </c>
      <c r="J171" s="93">
        <f t="shared" si="35"/>
        <v>100</v>
      </c>
    </row>
    <row r="172" spans="1:10" ht="25.5">
      <c r="A172" s="20" t="s">
        <v>216</v>
      </c>
      <c r="B172" s="17" t="s">
        <v>175</v>
      </c>
      <c r="C172" s="17" t="s">
        <v>175</v>
      </c>
      <c r="D172" s="17" t="s">
        <v>217</v>
      </c>
      <c r="E172" s="17" t="s">
        <v>82</v>
      </c>
      <c r="F172" s="26">
        <f>F174</f>
        <v>454.18768</v>
      </c>
      <c r="G172" s="26">
        <f>G174</f>
        <v>454.18768</v>
      </c>
      <c r="H172" s="26">
        <f>H174</f>
        <v>454.18768</v>
      </c>
      <c r="I172" s="25">
        <f t="shared" si="34"/>
        <v>100</v>
      </c>
      <c r="J172" s="93">
        <f t="shared" si="35"/>
        <v>100</v>
      </c>
    </row>
    <row r="173" spans="1:10" ht="25.5">
      <c r="A173" s="20" t="s">
        <v>218</v>
      </c>
      <c r="B173" s="17" t="s">
        <v>175</v>
      </c>
      <c r="C173" s="17" t="s">
        <v>175</v>
      </c>
      <c r="D173" s="17" t="s">
        <v>219</v>
      </c>
      <c r="E173" s="17" t="s">
        <v>82</v>
      </c>
      <c r="F173" s="26">
        <f t="shared" ref="F173:H175" si="42">F174</f>
        <v>454.18768</v>
      </c>
      <c r="G173" s="26">
        <f t="shared" si="42"/>
        <v>454.18768</v>
      </c>
      <c r="H173" s="26">
        <f t="shared" si="42"/>
        <v>454.18768</v>
      </c>
      <c r="I173" s="25">
        <f t="shared" si="34"/>
        <v>100</v>
      </c>
      <c r="J173" s="93">
        <f t="shared" si="35"/>
        <v>100</v>
      </c>
    </row>
    <row r="174" spans="1:10" ht="25.5">
      <c r="A174" s="94" t="s">
        <v>125</v>
      </c>
      <c r="B174" s="17" t="s">
        <v>175</v>
      </c>
      <c r="C174" s="17" t="s">
        <v>175</v>
      </c>
      <c r="D174" s="17" t="s">
        <v>219</v>
      </c>
      <c r="E174" s="17" t="s">
        <v>119</v>
      </c>
      <c r="F174" s="26">
        <f t="shared" si="42"/>
        <v>454.18768</v>
      </c>
      <c r="G174" s="26">
        <f t="shared" si="42"/>
        <v>454.18768</v>
      </c>
      <c r="H174" s="26">
        <f t="shared" si="42"/>
        <v>454.18768</v>
      </c>
      <c r="I174" s="25">
        <f t="shared" si="34"/>
        <v>100</v>
      </c>
      <c r="J174" s="93">
        <f t="shared" si="35"/>
        <v>100</v>
      </c>
    </row>
    <row r="175" spans="1:10">
      <c r="A175" s="94" t="s">
        <v>120</v>
      </c>
      <c r="B175" s="17" t="s">
        <v>175</v>
      </c>
      <c r="C175" s="17" t="s">
        <v>175</v>
      </c>
      <c r="D175" s="17" t="s">
        <v>219</v>
      </c>
      <c r="E175" s="17" t="s">
        <v>121</v>
      </c>
      <c r="F175" s="26">
        <f t="shared" si="42"/>
        <v>454.18768</v>
      </c>
      <c r="G175" s="26">
        <f t="shared" si="42"/>
        <v>454.18768</v>
      </c>
      <c r="H175" s="26">
        <f t="shared" si="42"/>
        <v>454.18768</v>
      </c>
      <c r="I175" s="25">
        <f t="shared" si="34"/>
        <v>100</v>
      </c>
      <c r="J175" s="93">
        <f t="shared" si="35"/>
        <v>100</v>
      </c>
    </row>
    <row r="176" spans="1:10" ht="38.25">
      <c r="A176" s="20" t="s">
        <v>69</v>
      </c>
      <c r="B176" s="17" t="s">
        <v>175</v>
      </c>
      <c r="C176" s="17" t="s">
        <v>175</v>
      </c>
      <c r="D176" s="17" t="s">
        <v>219</v>
      </c>
      <c r="E176" s="17" t="s">
        <v>122</v>
      </c>
      <c r="F176" s="26">
        <v>454.18768</v>
      </c>
      <c r="G176" s="26">
        <v>454.18768</v>
      </c>
      <c r="H176" s="27">
        <v>454.18768</v>
      </c>
      <c r="I176" s="25">
        <f t="shared" si="34"/>
        <v>100</v>
      </c>
      <c r="J176" s="93">
        <f t="shared" si="35"/>
        <v>100</v>
      </c>
    </row>
    <row r="177" spans="1:10" s="29" customFormat="1">
      <c r="A177" s="104" t="s">
        <v>220</v>
      </c>
      <c r="B177" s="51" t="s">
        <v>59</v>
      </c>
      <c r="C177" s="51" t="s">
        <v>60</v>
      </c>
      <c r="D177" s="51" t="s">
        <v>81</v>
      </c>
      <c r="E177" s="51" t="s">
        <v>82</v>
      </c>
      <c r="F177" s="15">
        <f t="shared" ref="F177:H181" si="43">F178</f>
        <v>19.011399999999998</v>
      </c>
      <c r="G177" s="15">
        <f t="shared" si="43"/>
        <v>19.011399999999998</v>
      </c>
      <c r="H177" s="15">
        <f t="shared" si="43"/>
        <v>19.011399999999998</v>
      </c>
      <c r="I177" s="28">
        <f t="shared" si="34"/>
        <v>100</v>
      </c>
      <c r="J177" s="91">
        <f t="shared" si="35"/>
        <v>100</v>
      </c>
    </row>
    <row r="178" spans="1:10" ht="25.5">
      <c r="A178" s="105" t="s">
        <v>78</v>
      </c>
      <c r="B178" s="17" t="s">
        <v>59</v>
      </c>
      <c r="C178" s="17" t="s">
        <v>175</v>
      </c>
      <c r="D178" s="17" t="s">
        <v>81</v>
      </c>
      <c r="E178" s="17" t="s">
        <v>82</v>
      </c>
      <c r="F178" s="26">
        <f t="shared" si="43"/>
        <v>19.011399999999998</v>
      </c>
      <c r="G178" s="26">
        <f t="shared" si="43"/>
        <v>19.011399999999998</v>
      </c>
      <c r="H178" s="26">
        <f t="shared" si="43"/>
        <v>19.011399999999998</v>
      </c>
      <c r="I178" s="25">
        <f t="shared" si="34"/>
        <v>100</v>
      </c>
      <c r="J178" s="93">
        <f t="shared" si="35"/>
        <v>100</v>
      </c>
    </row>
    <row r="179" spans="1:10" ht="38.25">
      <c r="A179" s="94" t="s">
        <v>222</v>
      </c>
      <c r="B179" s="17" t="s">
        <v>59</v>
      </c>
      <c r="C179" s="17" t="s">
        <v>175</v>
      </c>
      <c r="D179" s="18" t="s">
        <v>223</v>
      </c>
      <c r="E179" s="17" t="s">
        <v>82</v>
      </c>
      <c r="F179" s="26">
        <f t="shared" si="43"/>
        <v>19.011399999999998</v>
      </c>
      <c r="G179" s="26">
        <f t="shared" si="43"/>
        <v>19.011399999999998</v>
      </c>
      <c r="H179" s="26">
        <f t="shared" si="43"/>
        <v>19.011399999999998</v>
      </c>
      <c r="I179" s="25">
        <f t="shared" si="34"/>
        <v>100</v>
      </c>
      <c r="J179" s="93">
        <f t="shared" si="35"/>
        <v>100</v>
      </c>
    </row>
    <row r="180" spans="1:10" ht="25.5">
      <c r="A180" s="94" t="s">
        <v>100</v>
      </c>
      <c r="B180" s="17" t="s">
        <v>59</v>
      </c>
      <c r="C180" s="17" t="s">
        <v>175</v>
      </c>
      <c r="D180" s="18" t="s">
        <v>223</v>
      </c>
      <c r="E180" s="17" t="s">
        <v>101</v>
      </c>
      <c r="F180" s="26">
        <f t="shared" si="43"/>
        <v>19.011399999999998</v>
      </c>
      <c r="G180" s="26">
        <f t="shared" si="43"/>
        <v>19.011399999999998</v>
      </c>
      <c r="H180" s="26">
        <f t="shared" si="43"/>
        <v>19.011399999999998</v>
      </c>
      <c r="I180" s="25">
        <f t="shared" si="34"/>
        <v>100</v>
      </c>
      <c r="J180" s="93">
        <f t="shared" si="35"/>
        <v>100</v>
      </c>
    </row>
    <row r="181" spans="1:10" ht="25.5">
      <c r="A181" s="94" t="s">
        <v>102</v>
      </c>
      <c r="B181" s="17" t="s">
        <v>59</v>
      </c>
      <c r="C181" s="17" t="s">
        <v>175</v>
      </c>
      <c r="D181" s="18" t="s">
        <v>223</v>
      </c>
      <c r="E181" s="17" t="s">
        <v>103</v>
      </c>
      <c r="F181" s="26">
        <f t="shared" si="43"/>
        <v>19.011399999999998</v>
      </c>
      <c r="G181" s="26">
        <f t="shared" si="43"/>
        <v>19.011399999999998</v>
      </c>
      <c r="H181" s="26">
        <f t="shared" si="43"/>
        <v>19.011399999999998</v>
      </c>
      <c r="I181" s="25">
        <f t="shared" si="34"/>
        <v>100</v>
      </c>
      <c r="J181" s="93">
        <f t="shared" si="35"/>
        <v>100</v>
      </c>
    </row>
    <row r="182" spans="1:10" ht="25.5">
      <c r="A182" s="94" t="s">
        <v>104</v>
      </c>
      <c r="B182" s="17" t="s">
        <v>59</v>
      </c>
      <c r="C182" s="17" t="s">
        <v>175</v>
      </c>
      <c r="D182" s="18" t="s">
        <v>223</v>
      </c>
      <c r="E182" s="17" t="s">
        <v>105</v>
      </c>
      <c r="F182" s="26">
        <v>19.011399999999998</v>
      </c>
      <c r="G182" s="26">
        <v>19.011399999999998</v>
      </c>
      <c r="H182" s="27">
        <v>19.011399999999998</v>
      </c>
      <c r="I182" s="25">
        <f t="shared" si="34"/>
        <v>100</v>
      </c>
      <c r="J182" s="93">
        <f t="shared" si="35"/>
        <v>100</v>
      </c>
    </row>
    <row r="183" spans="1:10" s="29" customFormat="1">
      <c r="A183" s="92" t="s">
        <v>224</v>
      </c>
      <c r="B183" s="51" t="s">
        <v>51</v>
      </c>
      <c r="C183" s="51" t="s">
        <v>60</v>
      </c>
      <c r="D183" s="51" t="s">
        <v>81</v>
      </c>
      <c r="E183" s="51" t="s">
        <v>82</v>
      </c>
      <c r="F183" s="15">
        <f>F184+F190</f>
        <v>10490.315050000001</v>
      </c>
      <c r="G183" s="15">
        <f>G184+G190</f>
        <v>10490.315050000001</v>
      </c>
      <c r="H183" s="15">
        <f>H184+H190</f>
        <v>10490.315050000001</v>
      </c>
      <c r="I183" s="28">
        <f t="shared" si="34"/>
        <v>100</v>
      </c>
      <c r="J183" s="91">
        <f t="shared" si="35"/>
        <v>100</v>
      </c>
    </row>
    <row r="184" spans="1:10" s="29" customFormat="1">
      <c r="A184" s="96" t="s">
        <v>27</v>
      </c>
      <c r="B184" s="51" t="s">
        <v>51</v>
      </c>
      <c r="C184" s="51" t="s">
        <v>44</v>
      </c>
      <c r="D184" s="51" t="s">
        <v>81</v>
      </c>
      <c r="E184" s="51" t="s">
        <v>82</v>
      </c>
      <c r="F184" s="15">
        <f>F185</f>
        <v>5239.97505</v>
      </c>
      <c r="G184" s="15">
        <f>G185</f>
        <v>5239.97505</v>
      </c>
      <c r="H184" s="15">
        <f>H185</f>
        <v>5239.97505</v>
      </c>
      <c r="I184" s="28">
        <f t="shared" si="34"/>
        <v>100</v>
      </c>
      <c r="J184" s="91">
        <f t="shared" si="35"/>
        <v>100</v>
      </c>
    </row>
    <row r="185" spans="1:10" ht="25.5">
      <c r="A185" s="20" t="s">
        <v>225</v>
      </c>
      <c r="B185" s="17" t="s">
        <v>51</v>
      </c>
      <c r="C185" s="17" t="s">
        <v>44</v>
      </c>
      <c r="D185" s="17" t="s">
        <v>226</v>
      </c>
      <c r="E185" s="17" t="s">
        <v>82</v>
      </c>
      <c r="F185" s="26">
        <f>F189</f>
        <v>5239.97505</v>
      </c>
      <c r="G185" s="26">
        <f>G189</f>
        <v>5239.97505</v>
      </c>
      <c r="H185" s="26">
        <f>H189</f>
        <v>5239.97505</v>
      </c>
      <c r="I185" s="25">
        <f t="shared" si="34"/>
        <v>100</v>
      </c>
      <c r="J185" s="93">
        <f t="shared" si="35"/>
        <v>100</v>
      </c>
    </row>
    <row r="186" spans="1:10">
      <c r="A186" s="20" t="s">
        <v>227</v>
      </c>
      <c r="B186" s="17" t="s">
        <v>51</v>
      </c>
      <c r="C186" s="17" t="s">
        <v>44</v>
      </c>
      <c r="D186" s="17" t="s">
        <v>228</v>
      </c>
      <c r="E186" s="17" t="s">
        <v>82</v>
      </c>
      <c r="F186" s="26">
        <f>F187</f>
        <v>5239.97505</v>
      </c>
      <c r="G186" s="26">
        <f t="shared" ref="G186:H186" si="44">G187</f>
        <v>5239.97505</v>
      </c>
      <c r="H186" s="26">
        <f t="shared" si="44"/>
        <v>5239.97505</v>
      </c>
      <c r="I186" s="25">
        <f t="shared" si="34"/>
        <v>100</v>
      </c>
      <c r="J186" s="93">
        <f t="shared" si="35"/>
        <v>100</v>
      </c>
    </row>
    <row r="187" spans="1:10" ht="25.5">
      <c r="A187" s="94" t="s">
        <v>125</v>
      </c>
      <c r="B187" s="17" t="s">
        <v>51</v>
      </c>
      <c r="C187" s="17" t="s">
        <v>44</v>
      </c>
      <c r="D187" s="17" t="s">
        <v>228</v>
      </c>
      <c r="E187" s="17" t="s">
        <v>119</v>
      </c>
      <c r="F187" s="26">
        <f>F189</f>
        <v>5239.97505</v>
      </c>
      <c r="G187" s="26">
        <f>G189</f>
        <v>5239.97505</v>
      </c>
      <c r="H187" s="26">
        <f>H189</f>
        <v>5239.97505</v>
      </c>
      <c r="I187" s="25">
        <f t="shared" si="34"/>
        <v>100</v>
      </c>
      <c r="J187" s="93">
        <f t="shared" si="35"/>
        <v>100</v>
      </c>
    </row>
    <row r="188" spans="1:10">
      <c r="A188" s="20" t="s">
        <v>203</v>
      </c>
      <c r="B188" s="17" t="s">
        <v>51</v>
      </c>
      <c r="C188" s="17" t="s">
        <v>44</v>
      </c>
      <c r="D188" s="17" t="s">
        <v>228</v>
      </c>
      <c r="E188" s="17" t="s">
        <v>204</v>
      </c>
      <c r="F188" s="26">
        <f>F189</f>
        <v>5239.97505</v>
      </c>
      <c r="G188" s="26">
        <f>G189</f>
        <v>5239.97505</v>
      </c>
      <c r="H188" s="26">
        <f>H189</f>
        <v>5239.97505</v>
      </c>
      <c r="I188" s="25">
        <f t="shared" si="34"/>
        <v>100</v>
      </c>
      <c r="J188" s="93">
        <f t="shared" si="35"/>
        <v>100</v>
      </c>
    </row>
    <row r="189" spans="1:10" ht="38.25">
      <c r="A189" s="94" t="s">
        <v>68</v>
      </c>
      <c r="B189" s="17" t="s">
        <v>51</v>
      </c>
      <c r="C189" s="17" t="s">
        <v>44</v>
      </c>
      <c r="D189" s="17" t="s">
        <v>228</v>
      </c>
      <c r="E189" s="17" t="s">
        <v>205</v>
      </c>
      <c r="F189" s="26">
        <v>5239.97505</v>
      </c>
      <c r="G189" s="26">
        <v>5239.97505</v>
      </c>
      <c r="H189" s="27">
        <v>5239.97505</v>
      </c>
      <c r="I189" s="25">
        <f t="shared" si="34"/>
        <v>100</v>
      </c>
      <c r="J189" s="93">
        <f t="shared" si="35"/>
        <v>100</v>
      </c>
    </row>
    <row r="190" spans="1:10" ht="25.5">
      <c r="A190" s="96" t="s">
        <v>229</v>
      </c>
      <c r="B190" s="51" t="s">
        <v>51</v>
      </c>
      <c r="C190" s="51" t="s">
        <v>44</v>
      </c>
      <c r="D190" s="51" t="s">
        <v>230</v>
      </c>
      <c r="E190" s="51" t="s">
        <v>82</v>
      </c>
      <c r="F190" s="15">
        <f t="shared" ref="F190:H192" si="45">F191</f>
        <v>5250.34</v>
      </c>
      <c r="G190" s="15">
        <f t="shared" si="45"/>
        <v>5250.34</v>
      </c>
      <c r="H190" s="15">
        <f t="shared" si="45"/>
        <v>5250.34</v>
      </c>
      <c r="I190" s="25">
        <f t="shared" si="34"/>
        <v>100</v>
      </c>
      <c r="J190" s="93">
        <f t="shared" si="35"/>
        <v>100</v>
      </c>
    </row>
    <row r="191" spans="1:10" ht="25.5">
      <c r="A191" s="94" t="s">
        <v>125</v>
      </c>
      <c r="B191" s="17" t="s">
        <v>51</v>
      </c>
      <c r="C191" s="17" t="s">
        <v>44</v>
      </c>
      <c r="D191" s="17" t="s">
        <v>230</v>
      </c>
      <c r="E191" s="17" t="s">
        <v>119</v>
      </c>
      <c r="F191" s="26">
        <f t="shared" si="45"/>
        <v>5250.34</v>
      </c>
      <c r="G191" s="26">
        <f t="shared" si="45"/>
        <v>5250.34</v>
      </c>
      <c r="H191" s="26">
        <f t="shared" si="45"/>
        <v>5250.34</v>
      </c>
      <c r="I191" s="25">
        <f t="shared" si="34"/>
        <v>100</v>
      </c>
      <c r="J191" s="93">
        <f t="shared" si="35"/>
        <v>100</v>
      </c>
    </row>
    <row r="192" spans="1:10">
      <c r="A192" s="20" t="s">
        <v>203</v>
      </c>
      <c r="B192" s="17" t="s">
        <v>51</v>
      </c>
      <c r="C192" s="17" t="s">
        <v>44</v>
      </c>
      <c r="D192" s="17" t="s">
        <v>230</v>
      </c>
      <c r="E192" s="17" t="s">
        <v>204</v>
      </c>
      <c r="F192" s="26">
        <f t="shared" si="45"/>
        <v>5250.34</v>
      </c>
      <c r="G192" s="26">
        <f t="shared" si="45"/>
        <v>5250.34</v>
      </c>
      <c r="H192" s="26">
        <f t="shared" si="45"/>
        <v>5250.34</v>
      </c>
      <c r="I192" s="25">
        <f t="shared" si="34"/>
        <v>100</v>
      </c>
      <c r="J192" s="93">
        <f t="shared" si="35"/>
        <v>100</v>
      </c>
    </row>
    <row r="193" spans="1:10" ht="38.25">
      <c r="A193" s="94" t="s">
        <v>68</v>
      </c>
      <c r="B193" s="17" t="s">
        <v>51</v>
      </c>
      <c r="C193" s="17" t="s">
        <v>44</v>
      </c>
      <c r="D193" s="17" t="s">
        <v>230</v>
      </c>
      <c r="E193" s="17" t="s">
        <v>205</v>
      </c>
      <c r="F193" s="26">
        <v>5250.34</v>
      </c>
      <c r="G193" s="26">
        <v>5250.34</v>
      </c>
      <c r="H193" s="27">
        <v>5250.34</v>
      </c>
      <c r="I193" s="25">
        <f t="shared" si="34"/>
        <v>100</v>
      </c>
      <c r="J193" s="93">
        <f t="shared" si="35"/>
        <v>100</v>
      </c>
    </row>
    <row r="194" spans="1:10">
      <c r="A194" s="102" t="s">
        <v>231</v>
      </c>
      <c r="B194" s="23" t="s">
        <v>54</v>
      </c>
      <c r="C194" s="23" t="s">
        <v>60</v>
      </c>
      <c r="D194" s="24" t="s">
        <v>81</v>
      </c>
      <c r="E194" s="23" t="s">
        <v>232</v>
      </c>
      <c r="F194" s="15">
        <f>F195</f>
        <v>326.07528000000002</v>
      </c>
      <c r="G194" s="15">
        <f>G195</f>
        <v>326.07528000000002</v>
      </c>
      <c r="H194" s="15">
        <f>H195</f>
        <v>326.07528000000002</v>
      </c>
      <c r="I194" s="25">
        <f t="shared" si="34"/>
        <v>100</v>
      </c>
      <c r="J194" s="93">
        <f t="shared" si="35"/>
        <v>100</v>
      </c>
    </row>
    <row r="195" spans="1:10">
      <c r="A195" s="94" t="s">
        <v>29</v>
      </c>
      <c r="B195" s="22" t="s">
        <v>54</v>
      </c>
      <c r="C195" s="22" t="s">
        <v>49</v>
      </c>
      <c r="D195" s="19" t="s">
        <v>233</v>
      </c>
      <c r="E195" s="22" t="s">
        <v>82</v>
      </c>
      <c r="F195" s="26">
        <f>F196+F199</f>
        <v>326.07528000000002</v>
      </c>
      <c r="G195" s="26">
        <f>G196+G199</f>
        <v>326.07528000000002</v>
      </c>
      <c r="H195" s="26">
        <f>H196+H199</f>
        <v>326.07528000000002</v>
      </c>
      <c r="I195" s="25">
        <f t="shared" si="34"/>
        <v>100</v>
      </c>
      <c r="J195" s="93">
        <f t="shared" si="35"/>
        <v>100</v>
      </c>
    </row>
    <row r="196" spans="1:10">
      <c r="A196" s="20" t="s">
        <v>136</v>
      </c>
      <c r="B196" s="22" t="s">
        <v>54</v>
      </c>
      <c r="C196" s="22" t="s">
        <v>49</v>
      </c>
      <c r="D196" s="19" t="s">
        <v>234</v>
      </c>
      <c r="E196" s="17" t="s">
        <v>82</v>
      </c>
      <c r="F196" s="26">
        <f t="shared" ref="F196:H197" si="46">F197</f>
        <v>254.07527999999999</v>
      </c>
      <c r="G196" s="26">
        <f t="shared" si="46"/>
        <v>254.07527999999999</v>
      </c>
      <c r="H196" s="26">
        <f t="shared" si="46"/>
        <v>254.07527999999999</v>
      </c>
      <c r="I196" s="25">
        <f t="shared" si="34"/>
        <v>100</v>
      </c>
      <c r="J196" s="93">
        <f t="shared" si="35"/>
        <v>100</v>
      </c>
    </row>
    <row r="197" spans="1:10">
      <c r="A197" s="94" t="s">
        <v>235</v>
      </c>
      <c r="B197" s="22" t="s">
        <v>54</v>
      </c>
      <c r="C197" s="22" t="s">
        <v>49</v>
      </c>
      <c r="D197" s="19" t="s">
        <v>234</v>
      </c>
      <c r="E197" s="22" t="s">
        <v>131</v>
      </c>
      <c r="F197" s="26">
        <f t="shared" si="46"/>
        <v>254.07527999999999</v>
      </c>
      <c r="G197" s="26">
        <f t="shared" si="46"/>
        <v>254.07527999999999</v>
      </c>
      <c r="H197" s="26">
        <f t="shared" si="46"/>
        <v>254.07527999999999</v>
      </c>
      <c r="I197" s="25">
        <f t="shared" si="34"/>
        <v>100</v>
      </c>
      <c r="J197" s="93">
        <f t="shared" si="35"/>
        <v>100</v>
      </c>
    </row>
    <row r="198" spans="1:10" ht="25.5">
      <c r="A198" s="94" t="s">
        <v>236</v>
      </c>
      <c r="B198" s="22" t="s">
        <v>54</v>
      </c>
      <c r="C198" s="22" t="s">
        <v>49</v>
      </c>
      <c r="D198" s="19" t="s">
        <v>234</v>
      </c>
      <c r="E198" s="22" t="s">
        <v>237</v>
      </c>
      <c r="F198" s="26">
        <v>254.07527999999999</v>
      </c>
      <c r="G198" s="26">
        <v>254.07527999999999</v>
      </c>
      <c r="H198" s="27">
        <v>254.07527999999999</v>
      </c>
      <c r="I198" s="25">
        <f t="shared" si="34"/>
        <v>100</v>
      </c>
      <c r="J198" s="93">
        <f t="shared" si="35"/>
        <v>100</v>
      </c>
    </row>
    <row r="199" spans="1:10" ht="25.5">
      <c r="A199" s="20" t="s">
        <v>113</v>
      </c>
      <c r="B199" s="22" t="s">
        <v>54</v>
      </c>
      <c r="C199" s="22" t="s">
        <v>49</v>
      </c>
      <c r="D199" s="19" t="s">
        <v>112</v>
      </c>
      <c r="E199" s="22" t="s">
        <v>82</v>
      </c>
      <c r="F199" s="26">
        <f t="shared" ref="F199:H200" si="47">F200</f>
        <v>72</v>
      </c>
      <c r="G199" s="26">
        <f t="shared" si="47"/>
        <v>72</v>
      </c>
      <c r="H199" s="26">
        <f t="shared" si="47"/>
        <v>72</v>
      </c>
      <c r="I199" s="25">
        <f t="shared" si="34"/>
        <v>100</v>
      </c>
      <c r="J199" s="93">
        <f t="shared" si="35"/>
        <v>100</v>
      </c>
    </row>
    <row r="200" spans="1:10">
      <c r="A200" s="94" t="s">
        <v>235</v>
      </c>
      <c r="B200" s="22" t="s">
        <v>54</v>
      </c>
      <c r="C200" s="22" t="s">
        <v>49</v>
      </c>
      <c r="D200" s="19" t="s">
        <v>112</v>
      </c>
      <c r="E200" s="22" t="s">
        <v>131</v>
      </c>
      <c r="F200" s="26">
        <f t="shared" si="47"/>
        <v>72</v>
      </c>
      <c r="G200" s="26">
        <f t="shared" si="47"/>
        <v>72</v>
      </c>
      <c r="H200" s="26">
        <f t="shared" si="47"/>
        <v>72</v>
      </c>
      <c r="I200" s="25">
        <f t="shared" ref="I200:I258" si="48">H200/F200*100</f>
        <v>100</v>
      </c>
      <c r="J200" s="93">
        <f t="shared" ref="J200:J258" si="49">H200/G200*100</f>
        <v>100</v>
      </c>
    </row>
    <row r="201" spans="1:10">
      <c r="A201" s="97" t="s">
        <v>50</v>
      </c>
      <c r="B201" s="22" t="s">
        <v>54</v>
      </c>
      <c r="C201" s="22" t="s">
        <v>49</v>
      </c>
      <c r="D201" s="19" t="s">
        <v>112</v>
      </c>
      <c r="E201" s="22" t="s">
        <v>133</v>
      </c>
      <c r="F201" s="26">
        <v>72</v>
      </c>
      <c r="G201" s="26">
        <v>72</v>
      </c>
      <c r="H201" s="27">
        <v>72</v>
      </c>
      <c r="I201" s="25">
        <f t="shared" si="48"/>
        <v>100</v>
      </c>
      <c r="J201" s="93">
        <f t="shared" si="49"/>
        <v>100</v>
      </c>
    </row>
    <row r="202" spans="1:10">
      <c r="A202" s="92" t="s">
        <v>238</v>
      </c>
      <c r="B202" s="51" t="s">
        <v>53</v>
      </c>
      <c r="C202" s="51" t="s">
        <v>60</v>
      </c>
      <c r="D202" s="51" t="s">
        <v>81</v>
      </c>
      <c r="E202" s="51" t="s">
        <v>82</v>
      </c>
      <c r="F202" s="15">
        <f t="shared" ref="F202:H203" si="50">F203</f>
        <v>65</v>
      </c>
      <c r="G202" s="15">
        <f t="shared" si="50"/>
        <v>65</v>
      </c>
      <c r="H202" s="15">
        <f t="shared" si="50"/>
        <v>65</v>
      </c>
      <c r="I202" s="25">
        <f t="shared" si="48"/>
        <v>100</v>
      </c>
      <c r="J202" s="93">
        <f t="shared" si="49"/>
        <v>100</v>
      </c>
    </row>
    <row r="203" spans="1:10">
      <c r="A203" s="96" t="s">
        <v>31</v>
      </c>
      <c r="B203" s="51" t="s">
        <v>53</v>
      </c>
      <c r="C203" s="51" t="s">
        <v>44</v>
      </c>
      <c r="D203" s="51" t="s">
        <v>81</v>
      </c>
      <c r="E203" s="51" t="s">
        <v>82</v>
      </c>
      <c r="F203" s="15">
        <f t="shared" si="50"/>
        <v>65</v>
      </c>
      <c r="G203" s="15">
        <f t="shared" si="50"/>
        <v>65</v>
      </c>
      <c r="H203" s="15">
        <f t="shared" si="50"/>
        <v>65</v>
      </c>
      <c r="I203" s="25">
        <f t="shared" si="48"/>
        <v>100</v>
      </c>
      <c r="J203" s="93">
        <f t="shared" si="49"/>
        <v>100</v>
      </c>
    </row>
    <row r="204" spans="1:10" ht="38.25">
      <c r="A204" s="97" t="s">
        <v>239</v>
      </c>
      <c r="B204" s="17" t="s">
        <v>53</v>
      </c>
      <c r="C204" s="17" t="s">
        <v>44</v>
      </c>
      <c r="D204" s="17" t="s">
        <v>240</v>
      </c>
      <c r="E204" s="17" t="s">
        <v>82</v>
      </c>
      <c r="F204" s="26">
        <f>F208</f>
        <v>65</v>
      </c>
      <c r="G204" s="26">
        <f>G208</f>
        <v>65</v>
      </c>
      <c r="H204" s="26">
        <f>H208</f>
        <v>65</v>
      </c>
      <c r="I204" s="25">
        <f t="shared" si="48"/>
        <v>100</v>
      </c>
      <c r="J204" s="93">
        <f t="shared" si="49"/>
        <v>100</v>
      </c>
    </row>
    <row r="205" spans="1:10">
      <c r="A205" s="97" t="s">
        <v>241</v>
      </c>
      <c r="B205" s="17" t="s">
        <v>53</v>
      </c>
      <c r="C205" s="17" t="s">
        <v>44</v>
      </c>
      <c r="D205" s="17" t="s">
        <v>242</v>
      </c>
      <c r="E205" s="17" t="s">
        <v>82</v>
      </c>
      <c r="F205" s="26">
        <f>F206</f>
        <v>65</v>
      </c>
      <c r="G205" s="26">
        <f>G206</f>
        <v>65</v>
      </c>
      <c r="H205" s="26">
        <f>H206</f>
        <v>65</v>
      </c>
      <c r="I205" s="25">
        <f t="shared" si="48"/>
        <v>100</v>
      </c>
      <c r="J205" s="93">
        <f t="shared" si="49"/>
        <v>100</v>
      </c>
    </row>
    <row r="206" spans="1:10" ht="25.5">
      <c r="A206" s="94" t="s">
        <v>125</v>
      </c>
      <c r="B206" s="17" t="s">
        <v>53</v>
      </c>
      <c r="C206" s="17" t="s">
        <v>44</v>
      </c>
      <c r="D206" s="17" t="s">
        <v>242</v>
      </c>
      <c r="E206" s="17" t="s">
        <v>119</v>
      </c>
      <c r="F206" s="26">
        <f>F208</f>
        <v>65</v>
      </c>
      <c r="G206" s="26">
        <f>G208</f>
        <v>65</v>
      </c>
      <c r="H206" s="26">
        <f>H208</f>
        <v>65</v>
      </c>
      <c r="I206" s="25">
        <f t="shared" si="48"/>
        <v>100</v>
      </c>
      <c r="J206" s="93">
        <f t="shared" si="49"/>
        <v>100</v>
      </c>
    </row>
    <row r="207" spans="1:10">
      <c r="A207" s="20" t="s">
        <v>203</v>
      </c>
      <c r="B207" s="17" t="s">
        <v>53</v>
      </c>
      <c r="C207" s="17" t="s">
        <v>44</v>
      </c>
      <c r="D207" s="17" t="s">
        <v>242</v>
      </c>
      <c r="E207" s="17" t="s">
        <v>204</v>
      </c>
      <c r="F207" s="26">
        <f>F208</f>
        <v>65</v>
      </c>
      <c r="G207" s="26">
        <f>G208</f>
        <v>65</v>
      </c>
      <c r="H207" s="26">
        <f>H208</f>
        <v>65</v>
      </c>
      <c r="I207" s="25">
        <f t="shared" si="48"/>
        <v>100</v>
      </c>
      <c r="J207" s="93">
        <f t="shared" si="49"/>
        <v>100</v>
      </c>
    </row>
    <row r="208" spans="1:10" ht="38.25">
      <c r="A208" s="94" t="s">
        <v>68</v>
      </c>
      <c r="B208" s="17" t="s">
        <v>53</v>
      </c>
      <c r="C208" s="17" t="s">
        <v>44</v>
      </c>
      <c r="D208" s="17" t="s">
        <v>242</v>
      </c>
      <c r="E208" s="17" t="s">
        <v>205</v>
      </c>
      <c r="F208" s="26">
        <v>65</v>
      </c>
      <c r="G208" s="26">
        <v>65</v>
      </c>
      <c r="H208" s="27">
        <v>65</v>
      </c>
      <c r="I208" s="25">
        <f t="shared" si="48"/>
        <v>100</v>
      </c>
      <c r="J208" s="93">
        <f t="shared" si="49"/>
        <v>100</v>
      </c>
    </row>
    <row r="209" spans="1:10" s="29" customFormat="1" ht="25.5">
      <c r="A209" s="90" t="s">
        <v>243</v>
      </c>
      <c r="B209" s="51" t="s">
        <v>60</v>
      </c>
      <c r="C209" s="51" t="s">
        <v>60</v>
      </c>
      <c r="D209" s="51" t="s">
        <v>81</v>
      </c>
      <c r="E209" s="51" t="s">
        <v>82</v>
      </c>
      <c r="F209" s="15">
        <f t="shared" ref="F209:H211" si="51">F210</f>
        <v>2088.4194799999996</v>
      </c>
      <c r="G209" s="15">
        <f t="shared" si="51"/>
        <v>2088.4194799999996</v>
      </c>
      <c r="H209" s="15">
        <f t="shared" si="51"/>
        <v>2088.4194799999996</v>
      </c>
      <c r="I209" s="28">
        <f t="shared" si="48"/>
        <v>100</v>
      </c>
      <c r="J209" s="91">
        <f t="shared" si="49"/>
        <v>100</v>
      </c>
    </row>
    <row r="210" spans="1:10" s="29" customFormat="1">
      <c r="A210" s="92" t="s">
        <v>83</v>
      </c>
      <c r="B210" s="51" t="s">
        <v>44</v>
      </c>
      <c r="C210" s="51" t="s">
        <v>60</v>
      </c>
      <c r="D210" s="51" t="s">
        <v>81</v>
      </c>
      <c r="E210" s="51" t="s">
        <v>82</v>
      </c>
      <c r="F210" s="15">
        <f t="shared" si="51"/>
        <v>2088.4194799999996</v>
      </c>
      <c r="G210" s="15">
        <f t="shared" si="51"/>
        <v>2088.4194799999996</v>
      </c>
      <c r="H210" s="15">
        <f t="shared" si="51"/>
        <v>2088.4194799999996</v>
      </c>
      <c r="I210" s="28">
        <f t="shared" si="48"/>
        <v>100</v>
      </c>
      <c r="J210" s="91">
        <f t="shared" si="49"/>
        <v>100</v>
      </c>
    </row>
    <row r="211" spans="1:10" s="29" customFormat="1" ht="38.25">
      <c r="A211" s="96" t="s">
        <v>11</v>
      </c>
      <c r="B211" s="51" t="s">
        <v>44</v>
      </c>
      <c r="C211" s="51" t="s">
        <v>49</v>
      </c>
      <c r="D211" s="51" t="s">
        <v>81</v>
      </c>
      <c r="E211" s="51" t="s">
        <v>82</v>
      </c>
      <c r="F211" s="15">
        <f t="shared" si="51"/>
        <v>2088.4194799999996</v>
      </c>
      <c r="G211" s="15">
        <f t="shared" si="51"/>
        <v>2088.4194799999996</v>
      </c>
      <c r="H211" s="15">
        <f t="shared" si="51"/>
        <v>2088.4194799999996</v>
      </c>
      <c r="I211" s="28">
        <f t="shared" si="48"/>
        <v>100</v>
      </c>
      <c r="J211" s="91">
        <f t="shared" si="49"/>
        <v>100</v>
      </c>
    </row>
    <row r="212" spans="1:10" ht="25.5">
      <c r="A212" s="20" t="s">
        <v>84</v>
      </c>
      <c r="B212" s="17" t="s">
        <v>44</v>
      </c>
      <c r="C212" s="17" t="s">
        <v>49</v>
      </c>
      <c r="D212" s="17" t="s">
        <v>85</v>
      </c>
      <c r="E212" s="17" t="s">
        <v>82</v>
      </c>
      <c r="F212" s="26">
        <f>F213+F218+F223</f>
        <v>2088.4194799999996</v>
      </c>
      <c r="G212" s="26">
        <f>G213+G218+G223</f>
        <v>2088.4194799999996</v>
      </c>
      <c r="H212" s="26">
        <f>H213+H218+H223</f>
        <v>2088.4194799999996</v>
      </c>
      <c r="I212" s="25">
        <f t="shared" si="48"/>
        <v>100</v>
      </c>
      <c r="J212" s="93">
        <f t="shared" si="49"/>
        <v>100</v>
      </c>
    </row>
    <row r="213" spans="1:10" ht="25.5">
      <c r="A213" s="20" t="s">
        <v>244</v>
      </c>
      <c r="B213" s="17" t="s">
        <v>44</v>
      </c>
      <c r="C213" s="17" t="s">
        <v>49</v>
      </c>
      <c r="D213" s="17" t="s">
        <v>245</v>
      </c>
      <c r="E213" s="17" t="s">
        <v>82</v>
      </c>
      <c r="F213" s="26">
        <f t="shared" ref="F213:H214" si="52">F214</f>
        <v>1390.5417199999999</v>
      </c>
      <c r="G213" s="26">
        <f t="shared" si="52"/>
        <v>1390.5417199999999</v>
      </c>
      <c r="H213" s="26">
        <f t="shared" si="52"/>
        <v>1390.5417199999999</v>
      </c>
      <c r="I213" s="25">
        <f t="shared" si="48"/>
        <v>100</v>
      </c>
      <c r="J213" s="93">
        <f t="shared" si="49"/>
        <v>100</v>
      </c>
    </row>
    <row r="214" spans="1:10" ht="51">
      <c r="A214" s="20" t="s">
        <v>88</v>
      </c>
      <c r="B214" s="17" t="s">
        <v>44</v>
      </c>
      <c r="C214" s="17" t="s">
        <v>49</v>
      </c>
      <c r="D214" s="17" t="s">
        <v>245</v>
      </c>
      <c r="E214" s="17" t="s">
        <v>89</v>
      </c>
      <c r="F214" s="26">
        <f t="shared" si="52"/>
        <v>1390.5417199999999</v>
      </c>
      <c r="G214" s="26">
        <f t="shared" si="52"/>
        <v>1390.5417199999999</v>
      </c>
      <c r="H214" s="26">
        <f t="shared" si="52"/>
        <v>1390.5417199999999</v>
      </c>
      <c r="I214" s="25">
        <f t="shared" si="48"/>
        <v>100</v>
      </c>
      <c r="J214" s="93">
        <f t="shared" si="49"/>
        <v>100</v>
      </c>
    </row>
    <row r="215" spans="1:10" ht="25.5">
      <c r="A215" s="20" t="s">
        <v>90</v>
      </c>
      <c r="B215" s="17" t="s">
        <v>44</v>
      </c>
      <c r="C215" s="17" t="s">
        <v>49</v>
      </c>
      <c r="D215" s="17" t="s">
        <v>245</v>
      </c>
      <c r="E215" s="17" t="s">
        <v>91</v>
      </c>
      <c r="F215" s="26">
        <f>F216+F217</f>
        <v>1390.5417199999999</v>
      </c>
      <c r="G215" s="26">
        <f>G216+G217</f>
        <v>1390.5417199999999</v>
      </c>
      <c r="H215" s="26">
        <f>H216+H217</f>
        <v>1390.5417199999999</v>
      </c>
      <c r="I215" s="25">
        <f t="shared" si="48"/>
        <v>100</v>
      </c>
      <c r="J215" s="93">
        <f t="shared" si="49"/>
        <v>100</v>
      </c>
    </row>
    <row r="216" spans="1:10">
      <c r="A216" s="94" t="s">
        <v>45</v>
      </c>
      <c r="B216" s="17" t="s">
        <v>44</v>
      </c>
      <c r="C216" s="17" t="s">
        <v>49</v>
      </c>
      <c r="D216" s="17" t="s">
        <v>245</v>
      </c>
      <c r="E216" s="17" t="s">
        <v>92</v>
      </c>
      <c r="F216" s="26">
        <v>1072.4161099999999</v>
      </c>
      <c r="G216" s="26">
        <v>1072.4161099999999</v>
      </c>
      <c r="H216" s="27">
        <v>1072.4161099999999</v>
      </c>
      <c r="I216" s="25">
        <f t="shared" si="48"/>
        <v>100</v>
      </c>
      <c r="J216" s="93">
        <f t="shared" si="49"/>
        <v>100</v>
      </c>
    </row>
    <row r="217" spans="1:10" ht="51">
      <c r="A217" s="95" t="s">
        <v>93</v>
      </c>
      <c r="B217" s="17" t="s">
        <v>44</v>
      </c>
      <c r="C217" s="17" t="s">
        <v>49</v>
      </c>
      <c r="D217" s="17" t="s">
        <v>245</v>
      </c>
      <c r="E217" s="17" t="s">
        <v>94</v>
      </c>
      <c r="F217" s="26">
        <v>318.12560999999999</v>
      </c>
      <c r="G217" s="26">
        <v>318.12560999999999</v>
      </c>
      <c r="H217" s="27">
        <v>318.12560999999999</v>
      </c>
      <c r="I217" s="25">
        <f t="shared" si="48"/>
        <v>100</v>
      </c>
      <c r="J217" s="93">
        <f t="shared" si="49"/>
        <v>100</v>
      </c>
    </row>
    <row r="218" spans="1:10" ht="25.5">
      <c r="A218" s="20" t="s">
        <v>96</v>
      </c>
      <c r="B218" s="17" t="s">
        <v>44</v>
      </c>
      <c r="C218" s="17" t="s">
        <v>49</v>
      </c>
      <c r="D218" s="17" t="s">
        <v>97</v>
      </c>
      <c r="E218" s="17" t="s">
        <v>82</v>
      </c>
      <c r="F218" s="26">
        <f t="shared" ref="F218:H219" si="53">F219</f>
        <v>361.61648000000002</v>
      </c>
      <c r="G218" s="26">
        <f t="shared" si="53"/>
        <v>361.61648000000002</v>
      </c>
      <c r="H218" s="26">
        <f t="shared" si="53"/>
        <v>361.61648000000002</v>
      </c>
      <c r="I218" s="25">
        <f t="shared" si="48"/>
        <v>100</v>
      </c>
      <c r="J218" s="93">
        <f t="shared" si="49"/>
        <v>100</v>
      </c>
    </row>
    <row r="219" spans="1:10" ht="51">
      <c r="A219" s="20" t="s">
        <v>88</v>
      </c>
      <c r="B219" s="17" t="s">
        <v>44</v>
      </c>
      <c r="C219" s="17" t="s">
        <v>49</v>
      </c>
      <c r="D219" s="17" t="s">
        <v>97</v>
      </c>
      <c r="E219" s="17" t="s">
        <v>89</v>
      </c>
      <c r="F219" s="26">
        <f t="shared" si="53"/>
        <v>361.61648000000002</v>
      </c>
      <c r="G219" s="26">
        <f t="shared" si="53"/>
        <v>361.61648000000002</v>
      </c>
      <c r="H219" s="26">
        <f t="shared" si="53"/>
        <v>361.61648000000002</v>
      </c>
      <c r="I219" s="25">
        <f t="shared" si="48"/>
        <v>100</v>
      </c>
      <c r="J219" s="93">
        <f t="shared" si="49"/>
        <v>100</v>
      </c>
    </row>
    <row r="220" spans="1:10" ht="25.5">
      <c r="A220" s="20" t="s">
        <v>90</v>
      </c>
      <c r="B220" s="17" t="s">
        <v>44</v>
      </c>
      <c r="C220" s="17" t="s">
        <v>49</v>
      </c>
      <c r="D220" s="17" t="s">
        <v>97</v>
      </c>
      <c r="E220" s="17" t="s">
        <v>91</v>
      </c>
      <c r="F220" s="26">
        <f>F221+F222</f>
        <v>361.61648000000002</v>
      </c>
      <c r="G220" s="26">
        <f>G221+G222</f>
        <v>361.61648000000002</v>
      </c>
      <c r="H220" s="26">
        <f>H221+H222</f>
        <v>361.61648000000002</v>
      </c>
      <c r="I220" s="25">
        <f t="shared" si="48"/>
        <v>100</v>
      </c>
      <c r="J220" s="93">
        <f t="shared" si="49"/>
        <v>100</v>
      </c>
    </row>
    <row r="221" spans="1:10">
      <c r="A221" s="94" t="s">
        <v>45</v>
      </c>
      <c r="B221" s="17" t="s">
        <v>44</v>
      </c>
      <c r="C221" s="17" t="s">
        <v>49</v>
      </c>
      <c r="D221" s="17" t="s">
        <v>97</v>
      </c>
      <c r="E221" s="17" t="s">
        <v>92</v>
      </c>
      <c r="F221" s="26">
        <v>278.66708</v>
      </c>
      <c r="G221" s="26">
        <v>278.66708</v>
      </c>
      <c r="H221" s="27">
        <v>278.66708</v>
      </c>
      <c r="I221" s="25">
        <f t="shared" si="48"/>
        <v>100</v>
      </c>
      <c r="J221" s="93">
        <f t="shared" si="49"/>
        <v>100</v>
      </c>
    </row>
    <row r="222" spans="1:10" ht="38.25">
      <c r="A222" s="95" t="s">
        <v>246</v>
      </c>
      <c r="B222" s="17" t="s">
        <v>44</v>
      </c>
      <c r="C222" s="17" t="s">
        <v>49</v>
      </c>
      <c r="D222" s="17" t="s">
        <v>97</v>
      </c>
      <c r="E222" s="17" t="s">
        <v>94</v>
      </c>
      <c r="F222" s="26">
        <v>82.949399999999997</v>
      </c>
      <c r="G222" s="26">
        <v>82.949399999999997</v>
      </c>
      <c r="H222" s="27">
        <v>82.949399999999997</v>
      </c>
      <c r="I222" s="25">
        <f t="shared" si="48"/>
        <v>100</v>
      </c>
      <c r="J222" s="93">
        <f t="shared" si="49"/>
        <v>100</v>
      </c>
    </row>
    <row r="223" spans="1:10" ht="38.25">
      <c r="A223" s="94" t="s">
        <v>247</v>
      </c>
      <c r="B223" s="17" t="s">
        <v>44</v>
      </c>
      <c r="C223" s="17" t="s">
        <v>49</v>
      </c>
      <c r="D223" s="17" t="s">
        <v>248</v>
      </c>
      <c r="E223" s="17" t="s">
        <v>82</v>
      </c>
      <c r="F223" s="26">
        <f t="shared" ref="F223:H224" si="54">F224</f>
        <v>336.26127999999994</v>
      </c>
      <c r="G223" s="26">
        <f t="shared" si="54"/>
        <v>336.26127999999994</v>
      </c>
      <c r="H223" s="26">
        <f t="shared" si="54"/>
        <v>336.26127999999994</v>
      </c>
      <c r="I223" s="25">
        <f t="shared" si="48"/>
        <v>100</v>
      </c>
      <c r="J223" s="93">
        <f t="shared" si="49"/>
        <v>100</v>
      </c>
    </row>
    <row r="224" spans="1:10" ht="51">
      <c r="A224" s="20" t="s">
        <v>88</v>
      </c>
      <c r="B224" s="17" t="s">
        <v>44</v>
      </c>
      <c r="C224" s="17" t="s">
        <v>49</v>
      </c>
      <c r="D224" s="17" t="s">
        <v>248</v>
      </c>
      <c r="E224" s="17" t="s">
        <v>89</v>
      </c>
      <c r="F224" s="26">
        <f t="shared" si="54"/>
        <v>336.26127999999994</v>
      </c>
      <c r="G224" s="26">
        <f t="shared" si="54"/>
        <v>336.26127999999994</v>
      </c>
      <c r="H224" s="26">
        <f t="shared" si="54"/>
        <v>336.26127999999994</v>
      </c>
      <c r="I224" s="25">
        <f t="shared" si="48"/>
        <v>100</v>
      </c>
      <c r="J224" s="93">
        <f t="shared" si="49"/>
        <v>100</v>
      </c>
    </row>
    <row r="225" spans="1:10" ht="25.5">
      <c r="A225" s="20" t="s">
        <v>90</v>
      </c>
      <c r="B225" s="17" t="s">
        <v>44</v>
      </c>
      <c r="C225" s="17" t="s">
        <v>49</v>
      </c>
      <c r="D225" s="17" t="s">
        <v>248</v>
      </c>
      <c r="E225" s="17" t="s">
        <v>91</v>
      </c>
      <c r="F225" s="26">
        <f>F226+F227</f>
        <v>336.26127999999994</v>
      </c>
      <c r="G225" s="26">
        <f>G226+G227</f>
        <v>336.26127999999994</v>
      </c>
      <c r="H225" s="26">
        <f>H226+H227</f>
        <v>336.26127999999994</v>
      </c>
      <c r="I225" s="25">
        <f t="shared" si="48"/>
        <v>100</v>
      </c>
      <c r="J225" s="93">
        <f t="shared" si="49"/>
        <v>100</v>
      </c>
    </row>
    <row r="226" spans="1:10">
      <c r="A226" s="94" t="s">
        <v>45</v>
      </c>
      <c r="B226" s="17" t="s">
        <v>44</v>
      </c>
      <c r="C226" s="17" t="s">
        <v>49</v>
      </c>
      <c r="D226" s="17" t="s">
        <v>248</v>
      </c>
      <c r="E226" s="17" t="s">
        <v>92</v>
      </c>
      <c r="F226" s="26">
        <v>259.19297999999998</v>
      </c>
      <c r="G226" s="26">
        <v>259.19297999999998</v>
      </c>
      <c r="H226" s="27">
        <v>259.19297999999998</v>
      </c>
      <c r="I226" s="25">
        <f t="shared" si="48"/>
        <v>100</v>
      </c>
      <c r="J226" s="93">
        <f t="shared" si="49"/>
        <v>100</v>
      </c>
    </row>
    <row r="227" spans="1:10" ht="38.25">
      <c r="A227" s="95" t="s">
        <v>246</v>
      </c>
      <c r="B227" s="17" t="s">
        <v>44</v>
      </c>
      <c r="C227" s="17" t="s">
        <v>49</v>
      </c>
      <c r="D227" s="17" t="s">
        <v>248</v>
      </c>
      <c r="E227" s="17" t="s">
        <v>94</v>
      </c>
      <c r="F227" s="26">
        <v>77.068299999999994</v>
      </c>
      <c r="G227" s="26">
        <v>77.068299999999994</v>
      </c>
      <c r="H227" s="27">
        <v>77.068299999999994</v>
      </c>
      <c r="I227" s="25">
        <f t="shared" si="48"/>
        <v>100</v>
      </c>
      <c r="J227" s="93">
        <f t="shared" si="49"/>
        <v>100</v>
      </c>
    </row>
    <row r="228" spans="1:10" s="29" customFormat="1" ht="25.5">
      <c r="A228" s="96" t="s">
        <v>249</v>
      </c>
      <c r="B228" s="51" t="s">
        <v>60</v>
      </c>
      <c r="C228" s="51" t="s">
        <v>60</v>
      </c>
      <c r="D228" s="51" t="s">
        <v>81</v>
      </c>
      <c r="E228" s="51" t="s">
        <v>82</v>
      </c>
      <c r="F228" s="15">
        <f t="shared" ref="F228:H230" si="55">F229</f>
        <v>7686.93246</v>
      </c>
      <c r="G228" s="15">
        <f t="shared" si="55"/>
        <v>7686.93246</v>
      </c>
      <c r="H228" s="15">
        <f t="shared" si="55"/>
        <v>7668.93246</v>
      </c>
      <c r="I228" s="28">
        <f t="shared" si="48"/>
        <v>99.765836371092561</v>
      </c>
      <c r="J228" s="91">
        <f t="shared" si="49"/>
        <v>99.765836371092561</v>
      </c>
    </row>
    <row r="229" spans="1:10" s="29" customFormat="1">
      <c r="A229" s="102" t="s">
        <v>83</v>
      </c>
      <c r="B229" s="51" t="s">
        <v>44</v>
      </c>
      <c r="C229" s="51" t="s">
        <v>60</v>
      </c>
      <c r="D229" s="51" t="s">
        <v>81</v>
      </c>
      <c r="E229" s="51" t="s">
        <v>82</v>
      </c>
      <c r="F229" s="15">
        <f t="shared" si="55"/>
        <v>7686.93246</v>
      </c>
      <c r="G229" s="15">
        <f t="shared" si="55"/>
        <v>7686.93246</v>
      </c>
      <c r="H229" s="15">
        <f t="shared" si="55"/>
        <v>7668.93246</v>
      </c>
      <c r="I229" s="28">
        <f t="shared" si="48"/>
        <v>99.765836371092561</v>
      </c>
      <c r="J229" s="91">
        <f t="shared" si="49"/>
        <v>99.765836371092561</v>
      </c>
    </row>
    <row r="230" spans="1:10" s="29" customFormat="1">
      <c r="A230" s="96" t="s">
        <v>14</v>
      </c>
      <c r="B230" s="51" t="s">
        <v>44</v>
      </c>
      <c r="C230" s="51" t="s">
        <v>55</v>
      </c>
      <c r="D230" s="51" t="s">
        <v>81</v>
      </c>
      <c r="E230" s="51" t="s">
        <v>82</v>
      </c>
      <c r="F230" s="15">
        <f t="shared" si="55"/>
        <v>7686.93246</v>
      </c>
      <c r="G230" s="15">
        <f t="shared" si="55"/>
        <v>7686.93246</v>
      </c>
      <c r="H230" s="15">
        <f t="shared" si="55"/>
        <v>7668.93246</v>
      </c>
      <c r="I230" s="28">
        <f t="shared" si="48"/>
        <v>99.765836371092561</v>
      </c>
      <c r="J230" s="91">
        <f t="shared" si="49"/>
        <v>99.765836371092561</v>
      </c>
    </row>
    <row r="231" spans="1:10" ht="38.25">
      <c r="A231" s="20" t="s">
        <v>250</v>
      </c>
      <c r="B231" s="17" t="s">
        <v>44</v>
      </c>
      <c r="C231" s="17" t="s">
        <v>55</v>
      </c>
      <c r="D231" s="17" t="s">
        <v>251</v>
      </c>
      <c r="E231" s="17" t="s">
        <v>82</v>
      </c>
      <c r="F231" s="26">
        <f>F232+F242</f>
        <v>7686.93246</v>
      </c>
      <c r="G231" s="26">
        <f>G232+G242</f>
        <v>7686.93246</v>
      </c>
      <c r="H231" s="26">
        <f>H232+H242</f>
        <v>7668.93246</v>
      </c>
      <c r="I231" s="25">
        <f t="shared" si="48"/>
        <v>99.765836371092561</v>
      </c>
      <c r="J231" s="93">
        <f t="shared" si="49"/>
        <v>99.765836371092561</v>
      </c>
    </row>
    <row r="232" spans="1:10">
      <c r="A232" s="20" t="s">
        <v>252</v>
      </c>
      <c r="B232" s="17" t="s">
        <v>44</v>
      </c>
      <c r="C232" s="17" t="s">
        <v>55</v>
      </c>
      <c r="D232" s="17" t="s">
        <v>253</v>
      </c>
      <c r="E232" s="17" t="s">
        <v>82</v>
      </c>
      <c r="F232" s="26">
        <f>F233+F236+F239</f>
        <v>7154.1891699999996</v>
      </c>
      <c r="G232" s="26">
        <f>G233+G236+G239</f>
        <v>7154.1891699999996</v>
      </c>
      <c r="H232" s="26">
        <f>H233+H236+H239</f>
        <v>7154.1891699999996</v>
      </c>
      <c r="I232" s="25">
        <f t="shared" si="48"/>
        <v>100</v>
      </c>
      <c r="J232" s="93">
        <f t="shared" si="49"/>
        <v>100</v>
      </c>
    </row>
    <row r="233" spans="1:10" ht="51">
      <c r="A233" s="20" t="s">
        <v>88</v>
      </c>
      <c r="B233" s="17" t="s">
        <v>44</v>
      </c>
      <c r="C233" s="17" t="s">
        <v>55</v>
      </c>
      <c r="D233" s="17" t="s">
        <v>253</v>
      </c>
      <c r="E233" s="17" t="s">
        <v>89</v>
      </c>
      <c r="F233" s="26">
        <f>F234+F235</f>
        <v>6551.4781699999994</v>
      </c>
      <c r="G233" s="26">
        <f>G234+G235</f>
        <v>6551.4781699999994</v>
      </c>
      <c r="H233" s="26">
        <f>H234+H235</f>
        <v>6551.4781699999994</v>
      </c>
      <c r="I233" s="25">
        <f t="shared" si="48"/>
        <v>100</v>
      </c>
      <c r="J233" s="93">
        <f t="shared" si="49"/>
        <v>100</v>
      </c>
    </row>
    <row r="234" spans="1:10">
      <c r="A234" s="94" t="s">
        <v>254</v>
      </c>
      <c r="B234" s="17" t="s">
        <v>44</v>
      </c>
      <c r="C234" s="17" t="s">
        <v>55</v>
      </c>
      <c r="D234" s="17" t="s">
        <v>253</v>
      </c>
      <c r="E234" s="17" t="s">
        <v>255</v>
      </c>
      <c r="F234" s="26">
        <v>5034.4662799999996</v>
      </c>
      <c r="G234" s="26">
        <v>5034.4662799999996</v>
      </c>
      <c r="H234" s="27">
        <v>5034.4662799999996</v>
      </c>
      <c r="I234" s="25">
        <f t="shared" si="48"/>
        <v>100</v>
      </c>
      <c r="J234" s="93">
        <f t="shared" si="49"/>
        <v>100</v>
      </c>
    </row>
    <row r="235" spans="1:10" ht="38.25">
      <c r="A235" s="94" t="s">
        <v>256</v>
      </c>
      <c r="B235" s="17" t="s">
        <v>44</v>
      </c>
      <c r="C235" s="17" t="s">
        <v>55</v>
      </c>
      <c r="D235" s="17" t="s">
        <v>253</v>
      </c>
      <c r="E235" s="17" t="s">
        <v>257</v>
      </c>
      <c r="F235" s="26">
        <v>1517.01189</v>
      </c>
      <c r="G235" s="26">
        <v>1517.01189</v>
      </c>
      <c r="H235" s="27">
        <v>1517.01189</v>
      </c>
      <c r="I235" s="25">
        <f t="shared" si="48"/>
        <v>100</v>
      </c>
      <c r="J235" s="93">
        <f t="shared" si="49"/>
        <v>100</v>
      </c>
    </row>
    <row r="236" spans="1:10" ht="25.5">
      <c r="A236" s="94" t="s">
        <v>258</v>
      </c>
      <c r="B236" s="17" t="s">
        <v>44</v>
      </c>
      <c r="C236" s="17" t="s">
        <v>55</v>
      </c>
      <c r="D236" s="17" t="s">
        <v>253</v>
      </c>
      <c r="E236" s="17" t="s">
        <v>101</v>
      </c>
      <c r="F236" s="26">
        <f t="shared" ref="F236:H237" si="56">F237</f>
        <v>563.38400000000001</v>
      </c>
      <c r="G236" s="26">
        <f t="shared" si="56"/>
        <v>563.38400000000001</v>
      </c>
      <c r="H236" s="26">
        <f t="shared" si="56"/>
        <v>563.38400000000001</v>
      </c>
      <c r="I236" s="25">
        <f t="shared" si="48"/>
        <v>100</v>
      </c>
      <c r="J236" s="93">
        <f t="shared" si="49"/>
        <v>100</v>
      </c>
    </row>
    <row r="237" spans="1:10" ht="25.5">
      <c r="A237" s="94" t="s">
        <v>102</v>
      </c>
      <c r="B237" s="17" t="s">
        <v>44</v>
      </c>
      <c r="C237" s="17" t="s">
        <v>55</v>
      </c>
      <c r="D237" s="17" t="s">
        <v>253</v>
      </c>
      <c r="E237" s="17" t="s">
        <v>103</v>
      </c>
      <c r="F237" s="26">
        <f t="shared" si="56"/>
        <v>563.38400000000001</v>
      </c>
      <c r="G237" s="26">
        <f t="shared" si="56"/>
        <v>563.38400000000001</v>
      </c>
      <c r="H237" s="26">
        <f t="shared" si="56"/>
        <v>563.38400000000001</v>
      </c>
      <c r="I237" s="25">
        <f t="shared" si="48"/>
        <v>100</v>
      </c>
      <c r="J237" s="93">
        <f t="shared" si="49"/>
        <v>100</v>
      </c>
    </row>
    <row r="238" spans="1:10">
      <c r="A238" s="94" t="s">
        <v>259</v>
      </c>
      <c r="B238" s="17" t="s">
        <v>44</v>
      </c>
      <c r="C238" s="17" t="s">
        <v>55</v>
      </c>
      <c r="D238" s="17" t="s">
        <v>253</v>
      </c>
      <c r="E238" s="17" t="s">
        <v>105</v>
      </c>
      <c r="F238" s="26">
        <v>563.38400000000001</v>
      </c>
      <c r="G238" s="26">
        <v>563.38400000000001</v>
      </c>
      <c r="H238" s="27">
        <v>563.38400000000001</v>
      </c>
      <c r="I238" s="25">
        <f t="shared" si="48"/>
        <v>100</v>
      </c>
      <c r="J238" s="93">
        <f t="shared" si="49"/>
        <v>100</v>
      </c>
    </row>
    <row r="239" spans="1:10">
      <c r="A239" s="94" t="s">
        <v>106</v>
      </c>
      <c r="B239" s="17" t="s">
        <v>44</v>
      </c>
      <c r="C239" s="17" t="s">
        <v>55</v>
      </c>
      <c r="D239" s="17" t="s">
        <v>253</v>
      </c>
      <c r="E239" s="17" t="s">
        <v>108</v>
      </c>
      <c r="F239" s="26">
        <f t="shared" ref="F239:H240" si="57">F240</f>
        <v>39.326999999999998</v>
      </c>
      <c r="G239" s="26">
        <f t="shared" si="57"/>
        <v>39.326999999999998</v>
      </c>
      <c r="H239" s="26">
        <f t="shared" si="57"/>
        <v>39.326999999999998</v>
      </c>
      <c r="I239" s="25">
        <f t="shared" si="48"/>
        <v>100</v>
      </c>
      <c r="J239" s="93">
        <f t="shared" si="49"/>
        <v>100</v>
      </c>
    </row>
    <row r="240" spans="1:10">
      <c r="A240" s="94" t="s">
        <v>109</v>
      </c>
      <c r="B240" s="17" t="s">
        <v>44</v>
      </c>
      <c r="C240" s="17" t="s">
        <v>55</v>
      </c>
      <c r="D240" s="17" t="s">
        <v>253</v>
      </c>
      <c r="E240" s="17" t="s">
        <v>110</v>
      </c>
      <c r="F240" s="26">
        <f t="shared" si="57"/>
        <v>39.326999999999998</v>
      </c>
      <c r="G240" s="26">
        <f t="shared" si="57"/>
        <v>39.326999999999998</v>
      </c>
      <c r="H240" s="26">
        <f t="shared" si="57"/>
        <v>39.326999999999998</v>
      </c>
      <c r="I240" s="25">
        <f t="shared" si="48"/>
        <v>100</v>
      </c>
      <c r="J240" s="93">
        <f t="shared" si="49"/>
        <v>100</v>
      </c>
    </row>
    <row r="241" spans="1:10">
      <c r="A241" s="94" t="s">
        <v>260</v>
      </c>
      <c r="B241" s="17" t="s">
        <v>44</v>
      </c>
      <c r="C241" s="17" t="s">
        <v>55</v>
      </c>
      <c r="D241" s="17" t="s">
        <v>253</v>
      </c>
      <c r="E241" s="17" t="s">
        <v>261</v>
      </c>
      <c r="F241" s="26">
        <v>39.326999999999998</v>
      </c>
      <c r="G241" s="26">
        <v>39.326999999999998</v>
      </c>
      <c r="H241" s="27">
        <v>39.326999999999998</v>
      </c>
      <c r="I241" s="25">
        <f t="shared" si="48"/>
        <v>100</v>
      </c>
      <c r="J241" s="93">
        <f t="shared" si="49"/>
        <v>100</v>
      </c>
    </row>
    <row r="242" spans="1:10" ht="38.25">
      <c r="A242" s="20" t="s">
        <v>262</v>
      </c>
      <c r="B242" s="17" t="s">
        <v>44</v>
      </c>
      <c r="C242" s="17" t="s">
        <v>55</v>
      </c>
      <c r="D242" s="17" t="s">
        <v>263</v>
      </c>
      <c r="E242" s="17" t="s">
        <v>82</v>
      </c>
      <c r="F242" s="26">
        <f>F245</f>
        <v>532.74329</v>
      </c>
      <c r="G242" s="26">
        <f>G245</f>
        <v>532.74329</v>
      </c>
      <c r="H242" s="26">
        <f>H245</f>
        <v>514.74329</v>
      </c>
      <c r="I242" s="25">
        <f t="shared" si="48"/>
        <v>96.62126199656123</v>
      </c>
      <c r="J242" s="93">
        <f t="shared" si="49"/>
        <v>96.62126199656123</v>
      </c>
    </row>
    <row r="243" spans="1:10" ht="25.5">
      <c r="A243" s="94" t="s">
        <v>258</v>
      </c>
      <c r="B243" s="17" t="s">
        <v>44</v>
      </c>
      <c r="C243" s="17" t="s">
        <v>55</v>
      </c>
      <c r="D243" s="17" t="s">
        <v>263</v>
      </c>
      <c r="E243" s="17" t="s">
        <v>101</v>
      </c>
      <c r="F243" s="26">
        <f t="shared" ref="F243:H244" si="58">F244</f>
        <v>532.74329</v>
      </c>
      <c r="G243" s="26">
        <f t="shared" si="58"/>
        <v>532.74329</v>
      </c>
      <c r="H243" s="26">
        <f t="shared" si="58"/>
        <v>514.74329</v>
      </c>
      <c r="I243" s="25">
        <f t="shared" si="48"/>
        <v>96.62126199656123</v>
      </c>
      <c r="J243" s="93">
        <f t="shared" si="49"/>
        <v>96.62126199656123</v>
      </c>
    </row>
    <row r="244" spans="1:10" ht="25.5">
      <c r="A244" s="94" t="s">
        <v>102</v>
      </c>
      <c r="B244" s="17" t="s">
        <v>44</v>
      </c>
      <c r="C244" s="17" t="s">
        <v>55</v>
      </c>
      <c r="D244" s="17" t="s">
        <v>263</v>
      </c>
      <c r="E244" s="17" t="s">
        <v>103</v>
      </c>
      <c r="F244" s="26">
        <f t="shared" si="58"/>
        <v>532.74329</v>
      </c>
      <c r="G244" s="26">
        <f t="shared" si="58"/>
        <v>532.74329</v>
      </c>
      <c r="H244" s="26">
        <f t="shared" si="58"/>
        <v>514.74329</v>
      </c>
      <c r="I244" s="25">
        <f t="shared" si="48"/>
        <v>96.62126199656123</v>
      </c>
      <c r="J244" s="93">
        <f t="shared" si="49"/>
        <v>96.62126199656123</v>
      </c>
    </row>
    <row r="245" spans="1:10" ht="25.5">
      <c r="A245" s="94" t="s">
        <v>104</v>
      </c>
      <c r="B245" s="17" t="s">
        <v>44</v>
      </c>
      <c r="C245" s="17" t="s">
        <v>55</v>
      </c>
      <c r="D245" s="17" t="s">
        <v>263</v>
      </c>
      <c r="E245" s="17" t="s">
        <v>105</v>
      </c>
      <c r="F245" s="26">
        <v>532.74329</v>
      </c>
      <c r="G245" s="26">
        <v>532.74329</v>
      </c>
      <c r="H245" s="27">
        <v>514.74329</v>
      </c>
      <c r="I245" s="25">
        <f t="shared" si="48"/>
        <v>96.62126199656123</v>
      </c>
      <c r="J245" s="93">
        <f t="shared" si="49"/>
        <v>96.62126199656123</v>
      </c>
    </row>
    <row r="246" spans="1:10" s="29" customFormat="1">
      <c r="A246" s="96" t="s">
        <v>264</v>
      </c>
      <c r="B246" s="51" t="s">
        <v>60</v>
      </c>
      <c r="C246" s="51" t="s">
        <v>60</v>
      </c>
      <c r="D246" s="51" t="s">
        <v>81</v>
      </c>
      <c r="E246" s="51" t="s">
        <v>82</v>
      </c>
      <c r="F246" s="15">
        <f t="shared" ref="F246:H249" si="59">F247</f>
        <v>5531.2366199999997</v>
      </c>
      <c r="G246" s="15">
        <f t="shared" si="59"/>
        <v>5531.2366199999997</v>
      </c>
      <c r="H246" s="15">
        <f t="shared" si="59"/>
        <v>5531.2366199999997</v>
      </c>
      <c r="I246" s="28">
        <f t="shared" si="48"/>
        <v>100</v>
      </c>
      <c r="J246" s="91">
        <f t="shared" si="49"/>
        <v>100</v>
      </c>
    </row>
    <row r="247" spans="1:10" s="29" customFormat="1">
      <c r="A247" s="92" t="s">
        <v>83</v>
      </c>
      <c r="B247" s="51" t="s">
        <v>44</v>
      </c>
      <c r="C247" s="51" t="s">
        <v>60</v>
      </c>
      <c r="D247" s="51" t="s">
        <v>81</v>
      </c>
      <c r="E247" s="51" t="s">
        <v>82</v>
      </c>
      <c r="F247" s="15">
        <f t="shared" si="59"/>
        <v>5531.2366199999997</v>
      </c>
      <c r="G247" s="15">
        <f t="shared" si="59"/>
        <v>5531.2366199999997</v>
      </c>
      <c r="H247" s="15">
        <f t="shared" si="59"/>
        <v>5531.2366199999997</v>
      </c>
      <c r="I247" s="28">
        <f t="shared" si="48"/>
        <v>100</v>
      </c>
      <c r="J247" s="91">
        <f t="shared" si="49"/>
        <v>100</v>
      </c>
    </row>
    <row r="248" spans="1:10" s="29" customFormat="1" ht="25.5">
      <c r="A248" s="90" t="s">
        <v>13</v>
      </c>
      <c r="B248" s="51" t="s">
        <v>44</v>
      </c>
      <c r="C248" s="51" t="s">
        <v>58</v>
      </c>
      <c r="D248" s="51" t="s">
        <v>81</v>
      </c>
      <c r="E248" s="51" t="s">
        <v>82</v>
      </c>
      <c r="F248" s="15">
        <f t="shared" si="59"/>
        <v>5531.2366199999997</v>
      </c>
      <c r="G248" s="15">
        <f t="shared" si="59"/>
        <v>5531.2366199999997</v>
      </c>
      <c r="H248" s="15">
        <f t="shared" si="59"/>
        <v>5531.2366199999997</v>
      </c>
      <c r="I248" s="28">
        <f t="shared" si="48"/>
        <v>100</v>
      </c>
      <c r="J248" s="91">
        <f t="shared" si="49"/>
        <v>100</v>
      </c>
    </row>
    <row r="249" spans="1:10" ht="38.25">
      <c r="A249" s="20" t="s">
        <v>265</v>
      </c>
      <c r="B249" s="17" t="s">
        <v>44</v>
      </c>
      <c r="C249" s="17" t="s">
        <v>58</v>
      </c>
      <c r="D249" s="17" t="s">
        <v>266</v>
      </c>
      <c r="E249" s="17" t="s">
        <v>82</v>
      </c>
      <c r="F249" s="26">
        <f t="shared" si="59"/>
        <v>5531.2366199999997</v>
      </c>
      <c r="G249" s="26">
        <f t="shared" si="59"/>
        <v>5531.2366199999997</v>
      </c>
      <c r="H249" s="26">
        <f t="shared" si="59"/>
        <v>5531.2366199999997</v>
      </c>
      <c r="I249" s="25">
        <f t="shared" si="48"/>
        <v>100</v>
      </c>
      <c r="J249" s="93">
        <f t="shared" si="49"/>
        <v>100</v>
      </c>
    </row>
    <row r="250" spans="1:10">
      <c r="A250" s="94" t="s">
        <v>267</v>
      </c>
      <c r="B250" s="17" t="s">
        <v>44</v>
      </c>
      <c r="C250" s="17" t="s">
        <v>58</v>
      </c>
      <c r="D250" s="17" t="s">
        <v>268</v>
      </c>
      <c r="E250" s="17" t="s">
        <v>82</v>
      </c>
      <c r="F250" s="26">
        <f>F251+F255</f>
        <v>5531.2366199999997</v>
      </c>
      <c r="G250" s="26">
        <f>G251+G255</f>
        <v>5531.2366199999997</v>
      </c>
      <c r="H250" s="26">
        <f>H251+H255</f>
        <v>5531.2366199999997</v>
      </c>
      <c r="I250" s="25">
        <f t="shared" si="48"/>
        <v>100</v>
      </c>
      <c r="J250" s="93">
        <f t="shared" si="49"/>
        <v>100</v>
      </c>
    </row>
    <row r="251" spans="1:10" ht="51">
      <c r="A251" s="20" t="s">
        <v>88</v>
      </c>
      <c r="B251" s="17" t="s">
        <v>44</v>
      </c>
      <c r="C251" s="17" t="s">
        <v>58</v>
      </c>
      <c r="D251" s="17" t="s">
        <v>268</v>
      </c>
      <c r="E251" s="17" t="s">
        <v>89</v>
      </c>
      <c r="F251" s="26">
        <f>F252+F254+F253</f>
        <v>5287.4396200000001</v>
      </c>
      <c r="G251" s="26">
        <f>G252+G254+G253</f>
        <v>5287.4396200000001</v>
      </c>
      <c r="H251" s="26">
        <f>H252+H254+H253</f>
        <v>5287.4396200000001</v>
      </c>
      <c r="I251" s="25">
        <f t="shared" si="48"/>
        <v>100</v>
      </c>
      <c r="J251" s="93">
        <f t="shared" si="49"/>
        <v>100</v>
      </c>
    </row>
    <row r="252" spans="1:10">
      <c r="A252" s="94" t="s">
        <v>254</v>
      </c>
      <c r="B252" s="17" t="s">
        <v>44</v>
      </c>
      <c r="C252" s="17" t="s">
        <v>58</v>
      </c>
      <c r="D252" s="17" t="s">
        <v>268</v>
      </c>
      <c r="E252" s="17" t="s">
        <v>255</v>
      </c>
      <c r="F252" s="26">
        <v>4067.9795100000001</v>
      </c>
      <c r="G252" s="26">
        <v>4067.9795100000001</v>
      </c>
      <c r="H252" s="27">
        <v>4067.9795100000001</v>
      </c>
      <c r="I252" s="25">
        <f t="shared" si="48"/>
        <v>100</v>
      </c>
      <c r="J252" s="93">
        <f t="shared" si="49"/>
        <v>100</v>
      </c>
    </row>
    <row r="253" spans="1:10" ht="25.5">
      <c r="A253" s="94" t="s">
        <v>67</v>
      </c>
      <c r="B253" s="17" t="s">
        <v>44</v>
      </c>
      <c r="C253" s="17" t="s">
        <v>58</v>
      </c>
      <c r="D253" s="17" t="s">
        <v>268</v>
      </c>
      <c r="E253" s="17" t="s">
        <v>221</v>
      </c>
      <c r="F253" s="26">
        <v>3.12</v>
      </c>
      <c r="G253" s="26">
        <v>3.12</v>
      </c>
      <c r="H253" s="27">
        <v>3.12</v>
      </c>
      <c r="I253" s="25">
        <f t="shared" si="48"/>
        <v>100</v>
      </c>
      <c r="J253" s="93">
        <f t="shared" si="49"/>
        <v>100</v>
      </c>
    </row>
    <row r="254" spans="1:10" ht="38.25">
      <c r="A254" s="94" t="s">
        <v>256</v>
      </c>
      <c r="B254" s="17" t="s">
        <v>44</v>
      </c>
      <c r="C254" s="17" t="s">
        <v>58</v>
      </c>
      <c r="D254" s="17" t="s">
        <v>268</v>
      </c>
      <c r="E254" s="17" t="s">
        <v>257</v>
      </c>
      <c r="F254" s="26">
        <v>1216.3401100000001</v>
      </c>
      <c r="G254" s="26">
        <v>1216.3401100000001</v>
      </c>
      <c r="H254" s="27">
        <v>1216.3401100000001</v>
      </c>
      <c r="I254" s="25">
        <f t="shared" si="48"/>
        <v>100</v>
      </c>
      <c r="J254" s="93">
        <f t="shared" si="49"/>
        <v>100</v>
      </c>
    </row>
    <row r="255" spans="1:10" ht="25.5">
      <c r="A255" s="94" t="s">
        <v>258</v>
      </c>
      <c r="B255" s="17" t="s">
        <v>44</v>
      </c>
      <c r="C255" s="17" t="s">
        <v>58</v>
      </c>
      <c r="D255" s="17" t="s">
        <v>268</v>
      </c>
      <c r="E255" s="17" t="s">
        <v>101</v>
      </c>
      <c r="F255" s="26">
        <f t="shared" ref="F255:H256" si="60">F256</f>
        <v>243.797</v>
      </c>
      <c r="G255" s="26">
        <f t="shared" si="60"/>
        <v>243.797</v>
      </c>
      <c r="H255" s="26">
        <f t="shared" si="60"/>
        <v>243.797</v>
      </c>
      <c r="I255" s="25">
        <f t="shared" si="48"/>
        <v>100</v>
      </c>
      <c r="J255" s="93">
        <f t="shared" si="49"/>
        <v>100</v>
      </c>
    </row>
    <row r="256" spans="1:10" ht="25.5">
      <c r="A256" s="94" t="s">
        <v>102</v>
      </c>
      <c r="B256" s="17" t="s">
        <v>44</v>
      </c>
      <c r="C256" s="17" t="s">
        <v>58</v>
      </c>
      <c r="D256" s="17" t="s">
        <v>268</v>
      </c>
      <c r="E256" s="17" t="s">
        <v>103</v>
      </c>
      <c r="F256" s="26">
        <f t="shared" si="60"/>
        <v>243.797</v>
      </c>
      <c r="G256" s="26">
        <f t="shared" si="60"/>
        <v>243.797</v>
      </c>
      <c r="H256" s="26">
        <f t="shared" si="60"/>
        <v>243.797</v>
      </c>
      <c r="I256" s="25">
        <f t="shared" si="48"/>
        <v>100</v>
      </c>
      <c r="J256" s="93">
        <f t="shared" si="49"/>
        <v>100</v>
      </c>
    </row>
    <row r="257" spans="1:10" ht="25.5">
      <c r="A257" s="94" t="s">
        <v>104</v>
      </c>
      <c r="B257" s="17" t="s">
        <v>44</v>
      </c>
      <c r="C257" s="17" t="s">
        <v>58</v>
      </c>
      <c r="D257" s="17" t="s">
        <v>268</v>
      </c>
      <c r="E257" s="17" t="s">
        <v>105</v>
      </c>
      <c r="F257" s="26">
        <v>243.797</v>
      </c>
      <c r="G257" s="26">
        <v>243.797</v>
      </c>
      <c r="H257" s="27">
        <v>243.797</v>
      </c>
      <c r="I257" s="25">
        <f t="shared" si="48"/>
        <v>100</v>
      </c>
      <c r="J257" s="93">
        <f t="shared" si="49"/>
        <v>100</v>
      </c>
    </row>
    <row r="258" spans="1:10" s="29" customFormat="1" ht="16.5" thickBot="1">
      <c r="A258" s="106" t="s">
        <v>269</v>
      </c>
      <c r="B258" s="107"/>
      <c r="C258" s="107"/>
      <c r="D258" s="108"/>
      <c r="E258" s="108"/>
      <c r="F258" s="109">
        <f>F7+F209+F246+F228</f>
        <v>212816.09824000002</v>
      </c>
      <c r="G258" s="109">
        <f>G7+G209+G246+G228</f>
        <v>212816.09824000002</v>
      </c>
      <c r="H258" s="109">
        <f>H7+H209+H246+H228</f>
        <v>209716.39968</v>
      </c>
      <c r="I258" s="110">
        <f t="shared" si="48"/>
        <v>98.543484921660209</v>
      </c>
      <c r="J258" s="111">
        <f t="shared" si="49"/>
        <v>98.543484921660209</v>
      </c>
    </row>
  </sheetData>
  <mergeCells count="1">
    <mergeCell ref="A5:J5"/>
  </mergeCells>
  <pageMargins left="0.94488188976377963" right="0.35433070866141736" top="0.39370078740157483" bottom="0.59055118110236227" header="0.51181102362204722" footer="0.51181102362204722"/>
  <pageSetup scale="5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view="pageBreakPreview" zoomScaleNormal="80" zoomScaleSheetLayoutView="100" workbookViewId="0">
      <pane ySplit="7" topLeftCell="A14" activePane="bottomLeft" state="frozen"/>
      <selection pane="bottomLeft" activeCell="F15" sqref="F15"/>
    </sheetView>
  </sheetViews>
  <sheetFormatPr defaultColWidth="9.140625" defaultRowHeight="15.75"/>
  <cols>
    <col min="1" max="1" width="47.5703125" style="2" customWidth="1"/>
    <col min="2" max="2" width="8.42578125" style="3" customWidth="1"/>
    <col min="3" max="3" width="8.85546875" style="3" customWidth="1"/>
    <col min="4" max="4" width="19.7109375" style="3" customWidth="1"/>
    <col min="5" max="5" width="19.28515625" style="4" customWidth="1"/>
    <col min="6" max="6" width="18.28515625" style="4" customWidth="1"/>
    <col min="7" max="7" width="14.85546875" style="10" customWidth="1"/>
    <col min="8" max="8" width="17.7109375" style="10" customWidth="1"/>
    <col min="9" max="16384" width="9.140625" style="1"/>
  </cols>
  <sheetData>
    <row r="1" spans="1:8">
      <c r="H1" s="13" t="s">
        <v>76</v>
      </c>
    </row>
    <row r="2" spans="1:8">
      <c r="H2" s="13" t="s">
        <v>71</v>
      </c>
    </row>
    <row r="3" spans="1:8">
      <c r="H3" s="13" t="s">
        <v>275</v>
      </c>
    </row>
    <row r="4" spans="1:8">
      <c r="H4" s="13" t="s">
        <v>73</v>
      </c>
    </row>
    <row r="5" spans="1:8" ht="45.75" customHeight="1" thickBot="1">
      <c r="A5" s="127" t="s">
        <v>77</v>
      </c>
      <c r="B5" s="127"/>
      <c r="C5" s="127"/>
      <c r="D5" s="127"/>
      <c r="E5" s="127"/>
      <c r="F5" s="127"/>
      <c r="G5" s="127"/>
      <c r="H5" s="127"/>
    </row>
    <row r="6" spans="1:8" ht="56.25" customHeight="1">
      <c r="A6" s="128" t="s">
        <v>0</v>
      </c>
      <c r="B6" s="130" t="s">
        <v>1</v>
      </c>
      <c r="C6" s="130" t="s">
        <v>2</v>
      </c>
      <c r="D6" s="61" t="s">
        <v>41</v>
      </c>
      <c r="E6" s="62" t="s">
        <v>3</v>
      </c>
      <c r="F6" s="63" t="s">
        <v>276</v>
      </c>
      <c r="G6" s="62" t="s">
        <v>79</v>
      </c>
      <c r="H6" s="64" t="s">
        <v>5</v>
      </c>
    </row>
    <row r="7" spans="1:8">
      <c r="A7" s="129"/>
      <c r="B7" s="131"/>
      <c r="C7" s="131"/>
      <c r="D7" s="60" t="s">
        <v>6</v>
      </c>
      <c r="E7" s="52" t="s">
        <v>6</v>
      </c>
      <c r="F7" s="52" t="s">
        <v>6</v>
      </c>
      <c r="G7" s="52" t="s">
        <v>7</v>
      </c>
      <c r="H7" s="65" t="s">
        <v>7</v>
      </c>
    </row>
    <row r="8" spans="1:8">
      <c r="A8" s="66" t="s">
        <v>8</v>
      </c>
      <c r="B8" s="53">
        <v>1</v>
      </c>
      <c r="C8" s="53" t="s">
        <v>9</v>
      </c>
      <c r="D8" s="54">
        <f>SUM(D9:D13)</f>
        <v>28634.017230000001</v>
      </c>
      <c r="E8" s="54">
        <f>SUM(E9:E13)</f>
        <v>28634.017230000001</v>
      </c>
      <c r="F8" s="54">
        <f>SUM(F9:F13)</f>
        <v>28613.933560000001</v>
      </c>
      <c r="G8" s="55">
        <f t="shared" ref="G8:G32" si="0">F8/D8*100</f>
        <v>99.929860802140752</v>
      </c>
      <c r="H8" s="67">
        <f t="shared" ref="H8:H32" si="1">F8/E8*100</f>
        <v>99.929860802140752</v>
      </c>
    </row>
    <row r="9" spans="1:8" ht="39">
      <c r="A9" s="68" t="s">
        <v>10</v>
      </c>
      <c r="B9" s="56">
        <v>1</v>
      </c>
      <c r="C9" s="56">
        <v>2</v>
      </c>
      <c r="D9" s="57">
        <v>1473.2477100000001</v>
      </c>
      <c r="E9" s="57">
        <v>1473.2477100000001</v>
      </c>
      <c r="F9" s="58">
        <v>1473.2477100000001</v>
      </c>
      <c r="G9" s="59">
        <f t="shared" si="0"/>
        <v>100</v>
      </c>
      <c r="H9" s="69">
        <f t="shared" si="1"/>
        <v>100</v>
      </c>
    </row>
    <row r="10" spans="1:8" ht="39">
      <c r="A10" s="68" t="s">
        <v>11</v>
      </c>
      <c r="B10" s="56">
        <v>1</v>
      </c>
      <c r="C10" s="56">
        <v>3</v>
      </c>
      <c r="D10" s="57">
        <v>2088.41948</v>
      </c>
      <c r="E10" s="57">
        <v>2088.41948</v>
      </c>
      <c r="F10" s="58">
        <v>2088.41948</v>
      </c>
      <c r="G10" s="59">
        <f t="shared" si="0"/>
        <v>100</v>
      </c>
      <c r="H10" s="69">
        <f t="shared" si="1"/>
        <v>100</v>
      </c>
    </row>
    <row r="11" spans="1:8" ht="51.75">
      <c r="A11" s="68" t="s">
        <v>12</v>
      </c>
      <c r="B11" s="56">
        <v>1</v>
      </c>
      <c r="C11" s="56">
        <v>4</v>
      </c>
      <c r="D11" s="57">
        <v>7373.3481300000003</v>
      </c>
      <c r="E11" s="57">
        <v>7373.3481300000003</v>
      </c>
      <c r="F11" s="58">
        <v>7371.2644600000003</v>
      </c>
      <c r="G11" s="59">
        <f t="shared" si="0"/>
        <v>99.971740517831748</v>
      </c>
      <c r="H11" s="69">
        <f t="shared" si="1"/>
        <v>99.971740517831748</v>
      </c>
    </row>
    <row r="12" spans="1:8" ht="39">
      <c r="A12" s="68" t="s">
        <v>13</v>
      </c>
      <c r="B12" s="56">
        <v>1</v>
      </c>
      <c r="C12" s="56">
        <v>6</v>
      </c>
      <c r="D12" s="57">
        <v>5531.2366199999997</v>
      </c>
      <c r="E12" s="57">
        <v>5531.2366199999997</v>
      </c>
      <c r="F12" s="58">
        <v>5531.2366199999997</v>
      </c>
      <c r="G12" s="59">
        <f t="shared" si="0"/>
        <v>100</v>
      </c>
      <c r="H12" s="69">
        <f t="shared" si="1"/>
        <v>100</v>
      </c>
    </row>
    <row r="13" spans="1:8">
      <c r="A13" s="68" t="s">
        <v>14</v>
      </c>
      <c r="B13" s="56">
        <v>1</v>
      </c>
      <c r="C13" s="56">
        <v>13</v>
      </c>
      <c r="D13" s="57">
        <v>12167.765289999999</v>
      </c>
      <c r="E13" s="57">
        <v>12167.765289999999</v>
      </c>
      <c r="F13" s="58">
        <v>12149.765289999999</v>
      </c>
      <c r="G13" s="59">
        <f t="shared" si="0"/>
        <v>99.852068152442158</v>
      </c>
      <c r="H13" s="69">
        <f t="shared" si="1"/>
        <v>99.852068152442158</v>
      </c>
    </row>
    <row r="14" spans="1:8" ht="26.25">
      <c r="A14" s="66" t="s">
        <v>15</v>
      </c>
      <c r="B14" s="53">
        <v>3</v>
      </c>
      <c r="C14" s="53" t="s">
        <v>9</v>
      </c>
      <c r="D14" s="54">
        <f>SUM(D15:D15)</f>
        <v>9030.6800600000006</v>
      </c>
      <c r="E14" s="54">
        <f>SUM(E15:E15)</f>
        <v>9030.6800600000006</v>
      </c>
      <c r="F14" s="54">
        <f>SUM(F15:F15)</f>
        <v>8990.6800600000006</v>
      </c>
      <c r="G14" s="55">
        <f t="shared" si="0"/>
        <v>99.557065473095719</v>
      </c>
      <c r="H14" s="67">
        <f t="shared" si="1"/>
        <v>99.557065473095719</v>
      </c>
    </row>
    <row r="15" spans="1:8" ht="39">
      <c r="A15" s="68" t="s">
        <v>16</v>
      </c>
      <c r="B15" s="56">
        <v>3</v>
      </c>
      <c r="C15" s="56">
        <v>9</v>
      </c>
      <c r="D15" s="57">
        <v>9030.6800600000006</v>
      </c>
      <c r="E15" s="57">
        <v>9030.6800600000006</v>
      </c>
      <c r="F15" s="58">
        <v>8990.6800600000006</v>
      </c>
      <c r="G15" s="59">
        <f t="shared" si="0"/>
        <v>99.557065473095719</v>
      </c>
      <c r="H15" s="69">
        <f t="shared" si="1"/>
        <v>99.557065473095719</v>
      </c>
    </row>
    <row r="16" spans="1:8">
      <c r="A16" s="66" t="s">
        <v>17</v>
      </c>
      <c r="B16" s="53">
        <v>4</v>
      </c>
      <c r="C16" s="53" t="s">
        <v>9</v>
      </c>
      <c r="D16" s="54">
        <f>SUM(D17:D18)</f>
        <v>11988.607749999999</v>
      </c>
      <c r="E16" s="54">
        <f>SUM(E17:E18)</f>
        <v>11988.607749999999</v>
      </c>
      <c r="F16" s="54">
        <f>SUM(F17:F18)</f>
        <v>9047.1577499999985</v>
      </c>
      <c r="G16" s="55">
        <f t="shared" si="0"/>
        <v>75.464623905140272</v>
      </c>
      <c r="H16" s="67">
        <f t="shared" si="1"/>
        <v>75.464623905140272</v>
      </c>
    </row>
    <row r="17" spans="1:8">
      <c r="A17" s="68" t="s">
        <v>18</v>
      </c>
      <c r="B17" s="56">
        <v>4</v>
      </c>
      <c r="C17" s="56">
        <v>9</v>
      </c>
      <c r="D17" s="57">
        <v>11190.63775</v>
      </c>
      <c r="E17" s="57">
        <v>11190.63775</v>
      </c>
      <c r="F17" s="58">
        <v>8249.1877499999991</v>
      </c>
      <c r="G17" s="59">
        <f t="shared" si="0"/>
        <v>73.715081609178171</v>
      </c>
      <c r="H17" s="69">
        <f t="shared" si="1"/>
        <v>73.715081609178171</v>
      </c>
    </row>
    <row r="18" spans="1:8">
      <c r="A18" s="68" t="s">
        <v>19</v>
      </c>
      <c r="B18" s="56">
        <v>4</v>
      </c>
      <c r="C18" s="56">
        <v>12</v>
      </c>
      <c r="D18" s="57">
        <v>797.97</v>
      </c>
      <c r="E18" s="57">
        <v>797.97</v>
      </c>
      <c r="F18" s="58">
        <v>797.97</v>
      </c>
      <c r="G18" s="59">
        <f t="shared" si="0"/>
        <v>100</v>
      </c>
      <c r="H18" s="69">
        <f t="shared" si="1"/>
        <v>100</v>
      </c>
    </row>
    <row r="19" spans="1:8">
      <c r="A19" s="66" t="s">
        <v>20</v>
      </c>
      <c r="B19" s="53">
        <v>5</v>
      </c>
      <c r="C19" s="53" t="s">
        <v>9</v>
      </c>
      <c r="D19" s="54">
        <f t="shared" ref="D19:F19" si="2">SUM(D20:D23)</f>
        <v>152262.39147</v>
      </c>
      <c r="E19" s="54">
        <f>SUM(E20:E23)</f>
        <v>152262.39147</v>
      </c>
      <c r="F19" s="54">
        <f t="shared" si="2"/>
        <v>152164.22657999999</v>
      </c>
      <c r="G19" s="55">
        <f t="shared" si="0"/>
        <v>99.935529128990879</v>
      </c>
      <c r="H19" s="67">
        <f t="shared" si="1"/>
        <v>99.935529128990879</v>
      </c>
    </row>
    <row r="20" spans="1:8">
      <c r="A20" s="68" t="s">
        <v>21</v>
      </c>
      <c r="B20" s="56">
        <v>5</v>
      </c>
      <c r="C20" s="56">
        <v>1</v>
      </c>
      <c r="D20" s="57">
        <v>1785.03682</v>
      </c>
      <c r="E20" s="57">
        <v>1785.03682</v>
      </c>
      <c r="F20" s="58">
        <v>1785.03682</v>
      </c>
      <c r="G20" s="59">
        <f t="shared" si="0"/>
        <v>100</v>
      </c>
      <c r="H20" s="69">
        <f t="shared" si="1"/>
        <v>100</v>
      </c>
    </row>
    <row r="21" spans="1:8">
      <c r="A21" s="68" t="s">
        <v>22</v>
      </c>
      <c r="B21" s="56">
        <v>5</v>
      </c>
      <c r="C21" s="56">
        <v>2</v>
      </c>
      <c r="D21" s="57">
        <v>7178.07636</v>
      </c>
      <c r="E21" s="57">
        <v>7178.07636</v>
      </c>
      <c r="F21" s="58">
        <v>7174.9313099999999</v>
      </c>
      <c r="G21" s="59">
        <f t="shared" si="0"/>
        <v>99.9561853365405</v>
      </c>
      <c r="H21" s="69">
        <f t="shared" si="1"/>
        <v>99.9561853365405</v>
      </c>
    </row>
    <row r="22" spans="1:8">
      <c r="A22" s="68" t="s">
        <v>23</v>
      </c>
      <c r="B22" s="56">
        <v>5</v>
      </c>
      <c r="C22" s="56">
        <v>3</v>
      </c>
      <c r="D22" s="57">
        <v>110040.99331000001</v>
      </c>
      <c r="E22" s="57">
        <v>110040.99331000001</v>
      </c>
      <c r="F22" s="58">
        <v>109945.97347</v>
      </c>
      <c r="G22" s="59">
        <f t="shared" si="0"/>
        <v>99.913650506832184</v>
      </c>
      <c r="H22" s="69">
        <f t="shared" si="1"/>
        <v>99.913650506832184</v>
      </c>
    </row>
    <row r="23" spans="1:8" ht="26.25">
      <c r="A23" s="68" t="s">
        <v>24</v>
      </c>
      <c r="B23" s="56">
        <v>5</v>
      </c>
      <c r="C23" s="56">
        <v>5</v>
      </c>
      <c r="D23" s="57">
        <v>33258.284979999997</v>
      </c>
      <c r="E23" s="57">
        <v>33258.284979999997</v>
      </c>
      <c r="F23" s="58">
        <v>33258.284979999997</v>
      </c>
      <c r="G23" s="59">
        <f t="shared" si="0"/>
        <v>100</v>
      </c>
      <c r="H23" s="69">
        <f t="shared" si="1"/>
        <v>100</v>
      </c>
    </row>
    <row r="24" spans="1:8">
      <c r="A24" s="66" t="s">
        <v>25</v>
      </c>
      <c r="B24" s="53">
        <v>7</v>
      </c>
      <c r="C24" s="53" t="s">
        <v>9</v>
      </c>
      <c r="D24" s="54">
        <f>SUM(D25:D25)</f>
        <v>19.011399999999998</v>
      </c>
      <c r="E24" s="54">
        <f>SUM(E25:E25)</f>
        <v>19.011399999999998</v>
      </c>
      <c r="F24" s="54">
        <f>SUM(F25:F25)</f>
        <v>19.011399999999998</v>
      </c>
      <c r="G24" s="55">
        <f t="shared" si="0"/>
        <v>100</v>
      </c>
      <c r="H24" s="67">
        <f t="shared" si="1"/>
        <v>100</v>
      </c>
    </row>
    <row r="25" spans="1:8" ht="26.25">
      <c r="A25" s="70" t="s">
        <v>78</v>
      </c>
      <c r="B25" s="56">
        <v>7</v>
      </c>
      <c r="C25" s="56">
        <v>5</v>
      </c>
      <c r="D25" s="57">
        <v>19.011399999999998</v>
      </c>
      <c r="E25" s="57">
        <v>19.011399999999998</v>
      </c>
      <c r="F25" s="58">
        <v>19.011399999999998</v>
      </c>
      <c r="G25" s="59">
        <f t="shared" si="0"/>
        <v>100</v>
      </c>
      <c r="H25" s="69">
        <f t="shared" si="1"/>
        <v>100</v>
      </c>
    </row>
    <row r="26" spans="1:8">
      <c r="A26" s="66" t="s">
        <v>26</v>
      </c>
      <c r="B26" s="53">
        <v>8</v>
      </c>
      <c r="C26" s="53" t="s">
        <v>9</v>
      </c>
      <c r="D26" s="54">
        <f>SUM(D27:D27)</f>
        <v>10490.315049999999</v>
      </c>
      <c r="E26" s="54">
        <f>SUM(E27:E27)</f>
        <v>10490.315049999999</v>
      </c>
      <c r="F26" s="54">
        <f>SUM(F27:F27)</f>
        <v>10490.315049999999</v>
      </c>
      <c r="G26" s="55">
        <f t="shared" si="0"/>
        <v>100</v>
      </c>
      <c r="H26" s="67">
        <f t="shared" si="1"/>
        <v>100</v>
      </c>
    </row>
    <row r="27" spans="1:8">
      <c r="A27" s="68" t="s">
        <v>27</v>
      </c>
      <c r="B27" s="56">
        <v>8</v>
      </c>
      <c r="C27" s="56">
        <v>1</v>
      </c>
      <c r="D27" s="57">
        <v>10490.315049999999</v>
      </c>
      <c r="E27" s="57">
        <v>10490.315049999999</v>
      </c>
      <c r="F27" s="58">
        <v>10490.315049999999</v>
      </c>
      <c r="G27" s="59">
        <f t="shared" si="0"/>
        <v>100</v>
      </c>
      <c r="H27" s="69">
        <f t="shared" si="1"/>
        <v>100</v>
      </c>
    </row>
    <row r="28" spans="1:8">
      <c r="A28" s="66" t="s">
        <v>28</v>
      </c>
      <c r="B28" s="53">
        <v>10</v>
      </c>
      <c r="C28" s="53" t="s">
        <v>9</v>
      </c>
      <c r="D28" s="54">
        <f>SUM(D29:D29)</f>
        <v>326.07528000000002</v>
      </c>
      <c r="E28" s="54">
        <f>SUM(E29:E29)</f>
        <v>326.07528000000002</v>
      </c>
      <c r="F28" s="54">
        <f>SUM(F29:F29)</f>
        <v>326.07528000000002</v>
      </c>
      <c r="G28" s="55">
        <f t="shared" si="0"/>
        <v>100</v>
      </c>
      <c r="H28" s="67">
        <f t="shared" si="1"/>
        <v>100</v>
      </c>
    </row>
    <row r="29" spans="1:8">
      <c r="A29" s="68" t="s">
        <v>29</v>
      </c>
      <c r="B29" s="56">
        <v>10</v>
      </c>
      <c r="C29" s="56">
        <v>3</v>
      </c>
      <c r="D29" s="57">
        <v>326.07528000000002</v>
      </c>
      <c r="E29" s="57">
        <v>326.07528000000002</v>
      </c>
      <c r="F29" s="58">
        <v>326.07528000000002</v>
      </c>
      <c r="G29" s="59">
        <f t="shared" si="0"/>
        <v>100</v>
      </c>
      <c r="H29" s="69">
        <f t="shared" si="1"/>
        <v>100</v>
      </c>
    </row>
    <row r="30" spans="1:8">
      <c r="A30" s="66" t="s">
        <v>30</v>
      </c>
      <c r="B30" s="53">
        <v>11</v>
      </c>
      <c r="C30" s="53" t="s">
        <v>9</v>
      </c>
      <c r="D30" s="54">
        <f>SUM(D31:D31)</f>
        <v>65</v>
      </c>
      <c r="E30" s="54">
        <f>SUM(E31:E31)</f>
        <v>65</v>
      </c>
      <c r="F30" s="54">
        <f>SUM(F31:F31)</f>
        <v>65</v>
      </c>
      <c r="G30" s="55">
        <f t="shared" si="0"/>
        <v>100</v>
      </c>
      <c r="H30" s="67">
        <f t="shared" si="1"/>
        <v>100</v>
      </c>
    </row>
    <row r="31" spans="1:8" ht="27" customHeight="1">
      <c r="A31" s="68" t="s">
        <v>31</v>
      </c>
      <c r="B31" s="56">
        <v>11</v>
      </c>
      <c r="C31" s="56">
        <v>1</v>
      </c>
      <c r="D31" s="57">
        <v>65</v>
      </c>
      <c r="E31" s="57">
        <v>65</v>
      </c>
      <c r="F31" s="58">
        <v>65</v>
      </c>
      <c r="G31" s="59">
        <f t="shared" si="0"/>
        <v>100</v>
      </c>
      <c r="H31" s="69">
        <f t="shared" si="1"/>
        <v>100</v>
      </c>
    </row>
    <row r="32" spans="1:8" ht="26.25" customHeight="1" thickBot="1">
      <c r="A32" s="125" t="s">
        <v>32</v>
      </c>
      <c r="B32" s="126"/>
      <c r="C32" s="126"/>
      <c r="D32" s="71">
        <f>D8+D14+D16+D19+D24+D26+D28+D30</f>
        <v>212816.09823999999</v>
      </c>
      <c r="E32" s="71">
        <f t="shared" ref="E32:F32" si="3">E8+E14+E16+E19+E24+E26+E28+E30</f>
        <v>212816.09823999999</v>
      </c>
      <c r="F32" s="71">
        <f t="shared" si="3"/>
        <v>209716.39967999997</v>
      </c>
      <c r="G32" s="72">
        <f t="shared" si="0"/>
        <v>98.543484921660209</v>
      </c>
      <c r="H32" s="73">
        <f t="shared" si="1"/>
        <v>98.543484921660209</v>
      </c>
    </row>
  </sheetData>
  <mergeCells count="5">
    <mergeCell ref="A32:C32"/>
    <mergeCell ref="A5:H5"/>
    <mergeCell ref="A6:A7"/>
    <mergeCell ref="B6:B7"/>
    <mergeCell ref="C6:C7"/>
  </mergeCells>
  <pageMargins left="0.9055118110236221" right="0.31496062992125984" top="0.55118110236220474" bottom="0.55118110236220474" header="0.31496062992125984" footer="0.31496062992125984"/>
  <pageSetup paperSize="9" scale="5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"/>
  <sheetViews>
    <sheetView view="pageBreakPreview" zoomScaleSheetLayoutView="100" workbookViewId="0">
      <selection activeCell="D31" sqref="D31"/>
    </sheetView>
  </sheetViews>
  <sheetFormatPr defaultColWidth="9.140625" defaultRowHeight="15.75"/>
  <cols>
    <col min="1" max="1" width="30.42578125" style="7" customWidth="1"/>
    <col min="2" max="2" width="55.85546875" style="8" customWidth="1"/>
    <col min="3" max="3" width="14.5703125" style="6" customWidth="1"/>
    <col min="4" max="4" width="13.7109375" style="5" customWidth="1"/>
    <col min="5" max="5" width="13.42578125" style="9" customWidth="1"/>
    <col min="6" max="16384" width="9.140625" style="5"/>
  </cols>
  <sheetData>
    <row r="1" spans="1:5">
      <c r="E1" s="13" t="s">
        <v>374</v>
      </c>
    </row>
    <row r="2" spans="1:5">
      <c r="E2" s="13" t="s">
        <v>71</v>
      </c>
    </row>
    <row r="3" spans="1:5">
      <c r="E3" s="13" t="s">
        <v>275</v>
      </c>
    </row>
    <row r="4" spans="1:5">
      <c r="E4" s="13" t="s">
        <v>73</v>
      </c>
    </row>
    <row r="6" spans="1:5">
      <c r="A6" s="132" t="s">
        <v>277</v>
      </c>
      <c r="B6" s="132"/>
      <c r="C6" s="132"/>
      <c r="D6" s="132"/>
    </row>
    <row r="7" spans="1:5">
      <c r="A7" s="132" t="s">
        <v>278</v>
      </c>
      <c r="B7" s="132"/>
      <c r="C7" s="132"/>
      <c r="D7" s="132"/>
    </row>
    <row r="8" spans="1:5" ht="16.5" thickBot="1">
      <c r="A8" s="32"/>
      <c r="B8" s="33"/>
      <c r="C8" s="34"/>
      <c r="D8" s="35"/>
      <c r="E8" s="35" t="s">
        <v>279</v>
      </c>
    </row>
    <row r="9" spans="1:5">
      <c r="A9" s="136" t="s">
        <v>280</v>
      </c>
      <c r="B9" s="138" t="s">
        <v>0</v>
      </c>
      <c r="C9" s="133" t="s">
        <v>314</v>
      </c>
      <c r="D9" s="133"/>
      <c r="E9" s="134" t="s">
        <v>33</v>
      </c>
    </row>
    <row r="10" spans="1:5">
      <c r="A10" s="137"/>
      <c r="B10" s="139"/>
      <c r="C10" s="51" t="s">
        <v>315</v>
      </c>
      <c r="D10" s="51" t="s">
        <v>316</v>
      </c>
      <c r="E10" s="135"/>
    </row>
    <row r="11" spans="1:5" ht="25.5">
      <c r="A11" s="112" t="s">
        <v>281</v>
      </c>
      <c r="B11" s="14" t="s">
        <v>282</v>
      </c>
      <c r="C11" s="49">
        <f>C12-C14</f>
        <v>0</v>
      </c>
      <c r="D11" s="49">
        <f>D12-D14</f>
        <v>0</v>
      </c>
      <c r="E11" s="113"/>
    </row>
    <row r="12" spans="1:5" ht="25.5">
      <c r="A12" s="114" t="s">
        <v>283</v>
      </c>
      <c r="B12" s="16" t="s">
        <v>34</v>
      </c>
      <c r="C12" s="50">
        <f>C13</f>
        <v>0</v>
      </c>
      <c r="D12" s="50">
        <f>D13</f>
        <v>0</v>
      </c>
      <c r="E12" s="113"/>
    </row>
    <row r="13" spans="1:5" ht="25.5">
      <c r="A13" s="114" t="s">
        <v>284</v>
      </c>
      <c r="B13" s="16" t="s">
        <v>285</v>
      </c>
      <c r="C13" s="50">
        <v>0</v>
      </c>
      <c r="D13" s="50">
        <v>0</v>
      </c>
      <c r="E13" s="113"/>
    </row>
    <row r="14" spans="1:5" ht="25.5">
      <c r="A14" s="114" t="s">
        <v>286</v>
      </c>
      <c r="B14" s="16" t="s">
        <v>35</v>
      </c>
      <c r="C14" s="50">
        <f>C15</f>
        <v>0</v>
      </c>
      <c r="D14" s="50">
        <f>D15</f>
        <v>0</v>
      </c>
      <c r="E14" s="113"/>
    </row>
    <row r="15" spans="1:5" ht="38.25">
      <c r="A15" s="114" t="s">
        <v>287</v>
      </c>
      <c r="B15" s="16" t="s">
        <v>288</v>
      </c>
      <c r="C15" s="50">
        <v>0</v>
      </c>
      <c r="D15" s="50">
        <v>0</v>
      </c>
      <c r="E15" s="113"/>
    </row>
    <row r="16" spans="1:5" ht="25.5">
      <c r="A16" s="112" t="s">
        <v>289</v>
      </c>
      <c r="B16" s="14" t="s">
        <v>36</v>
      </c>
      <c r="C16" s="49">
        <f>C17-C19</f>
        <v>0</v>
      </c>
      <c r="D16" s="49">
        <f>D17-D19</f>
        <v>0</v>
      </c>
      <c r="E16" s="113"/>
    </row>
    <row r="17" spans="1:5" ht="25.5">
      <c r="A17" s="114" t="s">
        <v>290</v>
      </c>
      <c r="B17" s="16" t="s">
        <v>37</v>
      </c>
      <c r="C17" s="50">
        <f>C18</f>
        <v>0</v>
      </c>
      <c r="D17" s="50">
        <f>D18</f>
        <v>0</v>
      </c>
      <c r="E17" s="113"/>
    </row>
    <row r="18" spans="1:5" ht="38.25">
      <c r="A18" s="114" t="s">
        <v>291</v>
      </c>
      <c r="B18" s="16" t="s">
        <v>292</v>
      </c>
      <c r="C18" s="50">
        <v>0</v>
      </c>
      <c r="D18" s="50">
        <v>0</v>
      </c>
      <c r="E18" s="113"/>
    </row>
    <row r="19" spans="1:5" ht="38.25">
      <c r="A19" s="114" t="s">
        <v>293</v>
      </c>
      <c r="B19" s="16" t="s">
        <v>38</v>
      </c>
      <c r="C19" s="50">
        <f>C20</f>
        <v>0</v>
      </c>
      <c r="D19" s="50">
        <f>D20</f>
        <v>0</v>
      </c>
      <c r="E19" s="113"/>
    </row>
    <row r="20" spans="1:5" ht="38.25">
      <c r="A20" s="114" t="s">
        <v>294</v>
      </c>
      <c r="B20" s="16" t="s">
        <v>295</v>
      </c>
      <c r="C20" s="50">
        <v>0</v>
      </c>
      <c r="D20" s="50">
        <v>0</v>
      </c>
      <c r="E20" s="113"/>
    </row>
    <row r="21" spans="1:5" ht="25.5">
      <c r="A21" s="112" t="s">
        <v>39</v>
      </c>
      <c r="B21" s="14" t="s">
        <v>296</v>
      </c>
      <c r="C21" s="49">
        <f>C25-C23</f>
        <v>31679.059370000032</v>
      </c>
      <c r="D21" s="49">
        <f>D25-D23</f>
        <v>26593.375919999991</v>
      </c>
      <c r="E21" s="115">
        <f t="shared" ref="E21:E31" si="0">D21/C21*100</f>
        <v>83.946229619380148</v>
      </c>
    </row>
    <row r="22" spans="1:5">
      <c r="A22" s="114" t="s">
        <v>297</v>
      </c>
      <c r="B22" s="16" t="s">
        <v>298</v>
      </c>
      <c r="C22" s="50">
        <f>C23</f>
        <v>181137.03886999999</v>
      </c>
      <c r="D22" s="50">
        <f>D23</f>
        <v>190657.98538</v>
      </c>
      <c r="E22" s="116">
        <f t="shared" si="0"/>
        <v>105.25621185451368</v>
      </c>
    </row>
    <row r="23" spans="1:5">
      <c r="A23" s="114" t="s">
        <v>299</v>
      </c>
      <c r="B23" s="16" t="s">
        <v>300</v>
      </c>
      <c r="C23" s="50">
        <v>181137.03886999999</v>
      </c>
      <c r="D23" s="50">
        <v>190657.98538</v>
      </c>
      <c r="E23" s="116">
        <f t="shared" si="0"/>
        <v>105.25621185451368</v>
      </c>
    </row>
    <row r="24" spans="1:5">
      <c r="A24" s="114" t="s">
        <v>301</v>
      </c>
      <c r="B24" s="16" t="s">
        <v>302</v>
      </c>
      <c r="C24" s="50">
        <f>C25</f>
        <v>212816.09824000002</v>
      </c>
      <c r="D24" s="50">
        <f>D25</f>
        <v>217251.36129999999</v>
      </c>
      <c r="E24" s="116">
        <f t="shared" si="0"/>
        <v>102.08408249971681</v>
      </c>
    </row>
    <row r="25" spans="1:5" ht="25.5">
      <c r="A25" s="114" t="s">
        <v>303</v>
      </c>
      <c r="B25" s="16" t="s">
        <v>304</v>
      </c>
      <c r="C25" s="50">
        <v>212816.09824000002</v>
      </c>
      <c r="D25" s="50">
        <v>217251.36129999999</v>
      </c>
      <c r="E25" s="116">
        <f t="shared" si="0"/>
        <v>102.08408249971681</v>
      </c>
    </row>
    <row r="26" spans="1:5" ht="25.5">
      <c r="A26" s="112" t="s">
        <v>40</v>
      </c>
      <c r="B26" s="14" t="s">
        <v>305</v>
      </c>
      <c r="C26" s="49">
        <f>C29-C27</f>
        <v>0</v>
      </c>
      <c r="D26" s="49">
        <f>D29-D27</f>
        <v>0</v>
      </c>
      <c r="E26" s="113"/>
    </row>
    <row r="27" spans="1:5" ht="25.5">
      <c r="A27" s="114" t="s">
        <v>306</v>
      </c>
      <c r="B27" s="16" t="s">
        <v>307</v>
      </c>
      <c r="C27" s="50">
        <f>C28</f>
        <v>0</v>
      </c>
      <c r="D27" s="50">
        <f>D28</f>
        <v>0</v>
      </c>
      <c r="E27" s="113"/>
    </row>
    <row r="28" spans="1:5" ht="25.5">
      <c r="A28" s="114" t="s">
        <v>308</v>
      </c>
      <c r="B28" s="16" t="s">
        <v>309</v>
      </c>
      <c r="C28" s="50">
        <v>0</v>
      </c>
      <c r="D28" s="50">
        <v>0</v>
      </c>
      <c r="E28" s="113"/>
    </row>
    <row r="29" spans="1:5" ht="25.5">
      <c r="A29" s="114" t="s">
        <v>310</v>
      </c>
      <c r="B29" s="16" t="s">
        <v>311</v>
      </c>
      <c r="C29" s="50">
        <f>C30</f>
        <v>0</v>
      </c>
      <c r="D29" s="50">
        <f>D30</f>
        <v>0</v>
      </c>
      <c r="E29" s="113"/>
    </row>
    <row r="30" spans="1:5" ht="25.5">
      <c r="A30" s="114" t="s">
        <v>312</v>
      </c>
      <c r="B30" s="16" t="s">
        <v>313</v>
      </c>
      <c r="C30" s="50">
        <v>0</v>
      </c>
      <c r="D30" s="50">
        <v>0</v>
      </c>
      <c r="E30" s="113"/>
    </row>
    <row r="31" spans="1:5" ht="16.5" thickBot="1">
      <c r="A31" s="117"/>
      <c r="B31" s="118" t="s">
        <v>375</v>
      </c>
      <c r="C31" s="119">
        <f>C11+C21+C16+C26</f>
        <v>31679.059370000032</v>
      </c>
      <c r="D31" s="119">
        <f>D11+D21+D16+D26</f>
        <v>26593.375919999991</v>
      </c>
      <c r="E31" s="120">
        <f t="shared" si="0"/>
        <v>83.946229619380148</v>
      </c>
    </row>
  </sheetData>
  <mergeCells count="6">
    <mergeCell ref="A6:D6"/>
    <mergeCell ref="A7:D7"/>
    <mergeCell ref="C9:D9"/>
    <mergeCell ref="E9:E10"/>
    <mergeCell ref="A9:A10"/>
    <mergeCell ref="B9:B10"/>
  </mergeCells>
  <pageMargins left="0.98425196850393704" right="0.51181102362204722" top="0.59055118110236227" bottom="0.59055118110236227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Прил 1</vt:lpstr>
      <vt:lpstr>Прил 2</vt:lpstr>
      <vt:lpstr>Прил 3</vt:lpstr>
      <vt:lpstr>Прил 4</vt:lpstr>
      <vt:lpstr>'Прил 1'!Заголовки_для_печати</vt:lpstr>
      <vt:lpstr>'Прил 2'!Заголовки_для_печати</vt:lpstr>
      <vt:lpstr>'Прил 3'!Заголовки_для_печати</vt:lpstr>
      <vt:lpstr>'Прил 4'!Заголовки_для_печати</vt:lpstr>
      <vt:lpstr>'Прил 1'!Область_печати</vt:lpstr>
      <vt:lpstr>'Прил 2'!Область_печати</vt:lpstr>
      <vt:lpstr>'Прил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erden</dc:creator>
  <cp:lastModifiedBy>Альбина Семеновна</cp:lastModifiedBy>
  <cp:lastPrinted>2021-03-16T07:58:02Z</cp:lastPrinted>
  <dcterms:created xsi:type="dcterms:W3CDTF">2019-03-14T08:29:45Z</dcterms:created>
  <dcterms:modified xsi:type="dcterms:W3CDTF">2021-03-30T08:14:12Z</dcterms:modified>
</cp:coreProperties>
</file>